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rains" sheetId="1" r:id="rId3"/>
    <sheet state="visible" name="Goods" sheetId="2" r:id="rId4"/>
    <sheet state="visible" name="Races" sheetId="3" r:id="rId5"/>
    <sheet state="visible" name="PlayerColors" sheetId="4" r:id="rId6"/>
    <sheet state="visible" name="SpaceObjects" sheetId="5" r:id="rId7"/>
    <sheet state="visible" name="Units" sheetId="6" r:id="rId8"/>
    <sheet state="visible" name="Buildings" sheetId="7" r:id="rId9"/>
    <sheet state="visible" name="Improvements" sheetId="8" r:id="rId10"/>
    <sheet state="visible" name="Transformations" sheetId="9" r:id="rId11"/>
    <sheet state="visible" name="Inventions" sheetId="10" r:id="rId12"/>
    <sheet state="visible" name="Technologies" sheetId="11" r:id="rId13"/>
    <sheet state="visible" name="END" sheetId="12" r:id="rId14"/>
    <sheet state="visible" name="OLD SpaceObjects" sheetId="13" r:id="rId15"/>
    <sheet state="visible" name="OLD Buildings" sheetId="14" r:id="rId16"/>
    <sheet state="visible" name="OLD Inventions" sheetId="15" r:id="rId17"/>
    <sheet state="visible" name="AI design" sheetId="16" r:id="rId18"/>
    <sheet state="visible" name="ResearchTest" sheetId="17" r:id="rId19"/>
    <sheet state="visible" name="UnitsClashRoyale" sheetId="18" r:id="rId20"/>
    <sheet state="visible" name="Polytopia" sheetId="19" r:id="rId21"/>
    <sheet state="visible" name="Civ" sheetId="20" r:id="rId22"/>
    <sheet state="visible" name="SlipWays &amp; Planets" sheetId="21" r:id="rId23"/>
    <sheet state="visible" name="Themes" sheetId="22" r:id="rId24"/>
    <sheet state="visible" name="RacesIdeas" sheetId="23" r:id="rId25"/>
    <sheet state="visible" name="Test" sheetId="24" r:id="rId26"/>
    <sheet state="visible" name="Design" sheetId="25" r:id="rId27"/>
  </sheets>
  <definedNames/>
  <calcPr/>
</workbook>
</file>

<file path=xl/sharedStrings.xml><?xml version="1.0" encoding="utf-8"?>
<sst xmlns="http://schemas.openxmlformats.org/spreadsheetml/2006/main" count="2150" uniqueCount="798">
  <si>
    <t>// COMMENT ROW</t>
  </si>
  <si>
    <t>string</t>
  </si>
  <si>
    <t>TranslatedString</t>
  </si>
  <si>
    <t>// comment</t>
  </si>
  <si>
    <t>Id</t>
  </si>
  <si>
    <t>Name</t>
  </si>
  <si>
    <t>Mongers</t>
  </si>
  <si>
    <t>// traders - know many buildings at Initial, but to improve them must build support lanes</t>
  </si>
  <si>
    <t>Biota</t>
  </si>
  <si>
    <t>// all biome combined together into intelligent life - can transform many Terrains into Plants or deconstruct buildings into basic terrain</t>
  </si>
  <si>
    <t>Witnesses</t>
  </si>
  <si>
    <t>// archeo scientists willing to discover history of universe - have all the map visible? have only one city planet?</t>
  </si>
  <si>
    <t>Trespassers</t>
  </si>
  <si>
    <t>// quantum energetic beings - can build trade lanes for any distance on the map?</t>
  </si>
  <si>
    <t>Fragtals</t>
  </si>
  <si>
    <t>// fractal robots (without unified AI controlling them)</t>
  </si>
  <si>
    <t>int</t>
  </si>
  <si>
    <t>Icon</t>
  </si>
  <si>
    <t>Popularity</t>
  </si>
  <si>
    <t>Gas</t>
  </si>
  <si>
    <t>G</t>
  </si>
  <si>
    <t>Barren</t>
  </si>
  <si>
    <t>B</t>
  </si>
  <si>
    <t>Ice</t>
  </si>
  <si>
    <t>I</t>
  </si>
  <si>
    <t>Lava</t>
  </si>
  <si>
    <t>L</t>
  </si>
  <si>
    <t>Minerals</t>
  </si>
  <si>
    <t>M</t>
  </si>
  <si>
    <t>Water</t>
  </si>
  <si>
    <t>W</t>
  </si>
  <si>
    <t>Plants</t>
  </si>
  <si>
    <t>P</t>
  </si>
  <si>
    <t>Xeno</t>
  </si>
  <si>
    <t>X</t>
  </si>
  <si>
    <t>Industrial</t>
  </si>
  <si>
    <t>T</t>
  </si>
  <si>
    <t>City</t>
  </si>
  <si>
    <t>C</t>
  </si>
  <si>
    <t>HexColor</t>
  </si>
  <si>
    <t>bool</t>
  </si>
  <si>
    <t>Color</t>
  </si>
  <si>
    <t>IsAdvanced</t>
  </si>
  <si>
    <t>Food</t>
  </si>
  <si>
    <t>%</t>
  </si>
  <si>
    <t>#66ff66</t>
  </si>
  <si>
    <t>Population</t>
  </si>
  <si>
    <t>@</t>
  </si>
  <si>
    <t>#ffff66</t>
  </si>
  <si>
    <t>Ore</t>
  </si>
  <si>
    <t>^</t>
  </si>
  <si>
    <t>#ff6666</t>
  </si>
  <si>
    <t>Technology</t>
  </si>
  <si>
    <t>!</t>
  </si>
  <si>
    <t>#00ffff</t>
  </si>
  <si>
    <t>Energy</t>
  </si>
  <si>
    <t>*</t>
  </si>
  <si>
    <t>#ff66ff</t>
  </si>
  <si>
    <t>Credits</t>
  </si>
  <si>
    <t>$</t>
  </si>
  <si>
    <t>#e6e6e6</t>
  </si>
  <si>
    <t>// Generated "Colorblind friendly" on http://tools.medialab.sciences-po.fr/iwanthue/index.php</t>
  </si>
  <si>
    <t>TerrainType</t>
  </si>
  <si>
    <t>//IGNORE because Ice in space//</t>
  </si>
  <si>
    <t>#6a7fd3</t>
  </si>
  <si>
    <t>Biomass</t>
  </si>
  <si>
    <t>#d69f2a</t>
  </si>
  <si>
    <t>#d84c27</t>
  </si>
  <si>
    <t>#5ec443</t>
  </si>
  <si>
    <t>#573197</t>
  </si>
  <si>
    <t>#b9843f</t>
  </si>
  <si>
    <t>#45c097</t>
  </si>
  <si>
    <t>#5bba67</t>
  </si>
  <si>
    <t>#9b53e2</t>
  </si>
  <si>
    <t>#7b943c</t>
  </si>
  <si>
    <t>#d148b7</t>
  </si>
  <si>
    <t>#bc4a43</t>
  </si>
  <si>
    <t>#bf4675</t>
  </si>
  <si>
    <t>#a3c730</t>
  </si>
  <si>
    <t>#b56bb6</t>
  </si>
  <si>
    <t>Asteroids</t>
  </si>
  <si>
    <t>Chondrite</t>
  </si>
  <si>
    <t>Space Forge</t>
  </si>
  <si>
    <t>Space Station</t>
  </si>
  <si>
    <t>Nomads</t>
  </si>
  <si>
    <t>Gas Dwarf</t>
  </si>
  <si>
    <t>//IGNORE</t>
  </si>
  <si>
    <t>Magmoid(?)</t>
  </si>
  <si>
    <t>Comet</t>
  </si>
  <si>
    <t>List &lt;string&gt;</t>
  </si>
  <si>
    <t>//ROLE</t>
  </si>
  <si>
    <t>// Traits</t>
  </si>
  <si>
    <t>Cost</t>
  </si>
  <si>
    <t>Attack</t>
  </si>
  <si>
    <t>HP</t>
  </si>
  <si>
    <t>Size</t>
  </si>
  <si>
    <t>WeaponSize</t>
  </si>
  <si>
    <t>Traits</t>
  </si>
  <si>
    <t>Role</t>
  </si>
  <si>
    <t>DoubleEngage</t>
  </si>
  <si>
    <t>Privateer</t>
  </si>
  <si>
    <t>Explorer / Privateer / Hawker</t>
  </si>
  <si>
    <t>Small</t>
  </si>
  <si>
    <t>First one</t>
  </si>
  <si>
    <t>Ranged</t>
  </si>
  <si>
    <t>Keeper</t>
  </si>
  <si>
    <t>Cruiser / Keeper</t>
  </si>
  <si>
    <t>FirstStrike</t>
  </si>
  <si>
    <t xml:space="preserve">Bomber </t>
  </si>
  <si>
    <t>Berserk</t>
  </si>
  <si>
    <t>Microt(s)</t>
  </si>
  <si>
    <t>Medium</t>
  </si>
  <si>
    <t>Anti-small</t>
  </si>
  <si>
    <t>SideAttack</t>
  </si>
  <si>
    <t>Synchro</t>
  </si>
  <si>
    <t>SpreadAttack</t>
  </si>
  <si>
    <t>Watcher</t>
  </si>
  <si>
    <t>NoEngage</t>
  </si>
  <si>
    <t>Judge</t>
  </si>
  <si>
    <t>Anti Cruiser</t>
  </si>
  <si>
    <t>Stationary</t>
  </si>
  <si>
    <t>Flash</t>
  </si>
  <si>
    <t>Anti-fighter</t>
  </si>
  <si>
    <t>Penetrating</t>
  </si>
  <si>
    <t>Metalive</t>
  </si>
  <si>
    <t>Large</t>
  </si>
  <si>
    <t>Shield</t>
  </si>
  <si>
    <t>Ferropolar / Diamag</t>
  </si>
  <si>
    <t>TripleEngage</t>
  </si>
  <si>
    <t>Guardian</t>
  </si>
  <si>
    <t>Healing</t>
  </si>
  <si>
    <t>Broker</t>
  </si>
  <si>
    <t>Regenerating</t>
  </si>
  <si>
    <t>Prospector</t>
  </si>
  <si>
    <t>Ranged,DoubleEngage</t>
  </si>
  <si>
    <t>Hammer (Slammer?)</t>
  </si>
  <si>
    <t>Titan</t>
  </si>
  <si>
    <t>SpreadAttack,SideAttack,NoEngage</t>
  </si>
  <si>
    <t>Saprobiont</t>
  </si>
  <si>
    <t>Overlord</t>
  </si>
  <si>
    <t>Phoenix</t>
  </si>
  <si>
    <t>Cyclone</t>
  </si>
  <si>
    <t>Ranged,FirstStrike</t>
  </si>
  <si>
    <t>Pilgrim</t>
  </si>
  <si>
    <t>Ranged,SpreadAttack</t>
  </si>
  <si>
    <t>Pathogen</t>
  </si>
  <si>
    <t>Ranged,Penetrating</t>
  </si>
  <si>
    <t>Seed</t>
  </si>
  <si>
    <t>Shapeshifter</t>
  </si>
  <si>
    <t>Spinner</t>
  </si>
  <si>
    <t>// COMMENT - rename to STRUCTURES?</t>
  </si>
  <si>
    <t>Drifter</t>
  </si>
  <si>
    <t>//COMMENT</t>
  </si>
  <si>
    <t>Type</t>
  </si>
  <si>
    <t>Description</t>
  </si>
  <si>
    <t>Interstellar Travel</t>
  </si>
  <si>
    <t>Improvement</t>
  </si>
  <si>
    <t>Allows to acquire new space sectors</t>
  </si>
  <si>
    <t>Exists to prevent random races from expansion out of home planet</t>
  </si>
  <si>
    <t>Far Scanners</t>
  </si>
  <si>
    <t>Increase Explore Range</t>
  </si>
  <si>
    <t>// IGNORE</t>
  </si>
  <si>
    <t>Improved Engines</t>
  </si>
  <si>
    <t>Decrease Explore Cost</t>
  </si>
  <si>
    <t>Preon Discovery</t>
  </si>
  <si>
    <t>TerrainId</t>
  </si>
  <si>
    <t>Display hidden objects of some type</t>
  </si>
  <si>
    <t>BuildingType</t>
  </si>
  <si>
    <t>DemandsId</t>
  </si>
  <si>
    <t>ProducesId</t>
  </si>
  <si>
    <t>ProductionMultiplier</t>
  </si>
  <si>
    <t>Subatomic Symphysis</t>
  </si>
  <si>
    <t>Halves cost of Buildings</t>
  </si>
  <si>
    <t>Space Ports</t>
  </si>
  <si>
    <t>Increase Max Support</t>
  </si>
  <si>
    <t>Stem Replication</t>
  </si>
  <si>
    <t>Double food production</t>
  </si>
  <si>
    <t>Trading Lines</t>
  </si>
  <si>
    <t>Halves cost of support</t>
  </si>
  <si>
    <t>Algae Grid</t>
  </si>
  <si>
    <t>Mecha Troops</t>
  </si>
  <si>
    <t>Halves colonization cost</t>
  </si>
  <si>
    <t>Bioadaptation</t>
  </si>
  <si>
    <t>Lower Transformation Cost</t>
  </si>
  <si>
    <t>Resistance</t>
  </si>
  <si>
    <t>Doubles colonization cost for enemies</t>
  </si>
  <si>
    <t>Swarms</t>
  </si>
  <si>
    <t>Improved Small Ships - more HP</t>
  </si>
  <si>
    <t>Standard</t>
  </si>
  <si>
    <t>Reinforced Hulls</t>
  </si>
  <si>
    <t>Improved Medium Ships- more Attack</t>
  </si>
  <si>
    <t>Lifespan Augmentation</t>
  </si>
  <si>
    <t>Add new City in every planet where there is City</t>
  </si>
  <si>
    <t>Warp Gate Expansion</t>
  </si>
  <si>
    <t>Increases maximum units by 1</t>
  </si>
  <si>
    <t>Saprotrophism</t>
  </si>
  <si>
    <t>Ability to deconstruct buildings into Plants (or original terrain?) - or transform building as Terrains?</t>
  </si>
  <si>
    <t>From</t>
  </si>
  <si>
    <t>To</t>
  </si>
  <si>
    <t>Encroaching</t>
  </si>
  <si>
    <t>Genophage</t>
  </si>
  <si>
    <t>Hydrosphere Sowing</t>
  </si>
  <si>
    <t>Urbanization</t>
  </si>
  <si>
    <t>Mechanization</t>
  </si>
  <si>
    <t>Industrialization</t>
  </si>
  <si>
    <t>Ignition</t>
  </si>
  <si>
    <t>Deuterium Reactor</t>
  </si>
  <si>
    <t>Deconstruction</t>
  </si>
  <si>
    <t>Assimilation</t>
  </si>
  <si>
    <t>Freezing</t>
  </si>
  <si>
    <t>Condensing</t>
  </si>
  <si>
    <t>Mineral</t>
  </si>
  <si>
    <t>Melting</t>
  </si>
  <si>
    <t xml:space="preserve">// COMMENT ROW
</t>
  </si>
  <si>
    <t>// USED BY TECH?</t>
  </si>
  <si>
    <t>// BY ROWS</t>
  </si>
  <si>
    <t>// HELPER</t>
  </si>
  <si>
    <t>Y</t>
  </si>
  <si>
    <t>// TYPE</t>
  </si>
  <si>
    <t>// COST</t>
  </si>
  <si>
    <t>Race Initial</t>
  </si>
  <si>
    <t>Exohabitation</t>
  </si>
  <si>
    <t>Settlement</t>
  </si>
  <si>
    <t>Interstellar Trading</t>
  </si>
  <si>
    <t>Thermion Binding</t>
  </si>
  <si>
    <t>//HELPER COLUMN FOR VLOOKUP</t>
  </si>
  <si>
    <t>//IN INVENTIONS?</t>
  </si>
  <si>
    <t>//Buildings covered</t>
  </si>
  <si>
    <t>//CHECK</t>
  </si>
  <si>
    <t>//Ships covered</t>
  </si>
  <si>
    <t>//Transformations</t>
  </si>
  <si>
    <t>//Inventions</t>
  </si>
  <si>
    <t>Invention</t>
  </si>
  <si>
    <t>Harmonic AI</t>
  </si>
  <si>
    <t>Nanoassembly</t>
  </si>
  <si>
    <t>Robo Farm</t>
  </si>
  <si>
    <t>Initial</t>
  </si>
  <si>
    <t>Building</t>
  </si>
  <si>
    <t>Xenology</t>
  </si>
  <si>
    <t>Universal Exchange</t>
  </si>
  <si>
    <t>Orbital Mechanics</t>
  </si>
  <si>
    <t>Mine</t>
  </si>
  <si>
    <t>Magmallurgy</t>
  </si>
  <si>
    <t>Magnetic Beam</t>
  </si>
  <si>
    <t>Colony</t>
  </si>
  <si>
    <t>Xeno Unity</t>
  </si>
  <si>
    <t>Sonic Mine</t>
  </si>
  <si>
    <t>TRANSFORM</t>
  </si>
  <si>
    <t>Factories</t>
  </si>
  <si>
    <t>Housing</t>
  </si>
  <si>
    <t>Farm</t>
  </si>
  <si>
    <t>Core Drilling</t>
  </si>
  <si>
    <t>Power Plant</t>
  </si>
  <si>
    <t>Aneutronic Linkage</t>
  </si>
  <si>
    <t>Xeno Market</t>
  </si>
  <si>
    <t>Pressure Tensors</t>
  </si>
  <si>
    <t>Nano Factory</t>
  </si>
  <si>
    <t>Conflict Theory</t>
  </si>
  <si>
    <t>Shockwave Symmetry</t>
  </si>
  <si>
    <t>BUILDING</t>
  </si>
  <si>
    <t>Trading post</t>
  </si>
  <si>
    <t>Dyson Swarm</t>
  </si>
  <si>
    <t>Foundry</t>
  </si>
  <si>
    <t>Underground Outpost</t>
  </si>
  <si>
    <t>Controlled Fracking</t>
  </si>
  <si>
    <t>Magma Mine</t>
  </si>
  <si>
    <t>Isothermal Suction</t>
  </si>
  <si>
    <t>Capital</t>
  </si>
  <si>
    <t>Melt Mine</t>
  </si>
  <si>
    <t>Aneutronic Fusion</t>
  </si>
  <si>
    <t>Genetransformation</t>
  </si>
  <si>
    <t>Transformation</t>
  </si>
  <si>
    <t>UNIT</t>
  </si>
  <si>
    <t>White Hole Physics</t>
  </si>
  <si>
    <t>Photon Interference</t>
  </si>
  <si>
    <t>IMPROV.</t>
  </si>
  <si>
    <t>Parasymbiosis</t>
  </si>
  <si>
    <t>Gravity Control</t>
  </si>
  <si>
    <t>Spin Propulsor</t>
  </si>
  <si>
    <t>Equidimensional Field</t>
  </si>
  <si>
    <t>Subatomic Assembly</t>
  </si>
  <si>
    <t>Organic Harnessing</t>
  </si>
  <si>
    <t>Syntethic Biology</t>
  </si>
  <si>
    <t>Biocybernization</t>
  </si>
  <si>
    <t>Metacrystalization</t>
  </si>
  <si>
    <t>Unit</t>
  </si>
  <si>
    <t>Biosynthesis</t>
  </si>
  <si>
    <t>Quantum Recomposition</t>
  </si>
  <si>
    <t>Subatomic Fusion</t>
  </si>
  <si>
    <t>Magmoid</t>
  </si>
  <si>
    <t>Special</t>
  </si>
  <si>
    <t>None</t>
  </si>
  <si>
    <t>Warp Portals</t>
  </si>
  <si>
    <t>Hydrosphere Seeding</t>
  </si>
  <si>
    <t>Photofission Furnace</t>
  </si>
  <si>
    <t>Thermal Flux</t>
  </si>
  <si>
    <t>Gravitational Condenser</t>
  </si>
  <si>
    <t>Neuro Transfer</t>
  </si>
  <si>
    <t>Assault</t>
  </si>
  <si>
    <t>Berserker</t>
  </si>
  <si>
    <t>Entanglement Replication</t>
  </si>
  <si>
    <t>Interceptor</t>
  </si>
  <si>
    <t>Bolt</t>
  </si>
  <si>
    <t>Shadow</t>
  </si>
  <si>
    <t>Blaster</t>
  </si>
  <si>
    <t>Dark Matter Dispersion</t>
  </si>
  <si>
    <t>Planetary AI</t>
  </si>
  <si>
    <t>Sort available actions on planets by distance from the home planet</t>
  </si>
  <si>
    <t>Pre-Evaluation in multiple iterations where Available action sets specific value as virtually "done"?</t>
  </si>
  <si>
    <t>Actions</t>
  </si>
  <si>
    <t>Colonize</t>
  </si>
  <si>
    <t>Build</t>
  </si>
  <si>
    <t>Transform</t>
  </si>
  <si>
    <t>Where research helps</t>
  </si>
  <si>
    <t>Explore</t>
  </si>
  <si>
    <t>Explore 8</t>
  </si>
  <si>
    <t>Explore 12</t>
  </si>
  <si>
    <t>Explore 2 fields far</t>
  </si>
  <si>
    <t>Lower exploration price</t>
  </si>
  <si>
    <t>Ability to move through something</t>
  </si>
  <si>
    <t>Exploit</t>
  </si>
  <si>
    <t>Increase production</t>
  </si>
  <si>
    <t>Lower cost of extraction</t>
  </si>
  <si>
    <t>Double mining output</t>
  </si>
  <si>
    <t>Transform one to other (e.g. water to plants)</t>
  </si>
  <si>
    <t>Uncover new type of specific basic resource (like Ore)</t>
  </si>
  <si>
    <t>Increase maximum output</t>
  </si>
  <si>
    <t>Expand</t>
  </si>
  <si>
    <t xml:space="preserve">Terraforming </t>
  </si>
  <si>
    <t>Uncover new type of object in space</t>
  </si>
  <si>
    <t>Own space factory (e.g. Ore to Tech, without Industry)</t>
  </si>
  <si>
    <t>Create new city in every planet that already has one?</t>
  </si>
  <si>
    <t>Exterminate</t>
  </si>
  <si>
    <t>New units</t>
  </si>
  <si>
    <t>Defense</t>
  </si>
  <si>
    <t>Planetary shield</t>
  </si>
  <si>
    <t>Lasers</t>
  </si>
  <si>
    <t>Missiles</t>
  </si>
  <si>
    <t>Resistance (must be killed before taking control)</t>
  </si>
  <si>
    <t>Trade</t>
  </si>
  <si>
    <t>Research</t>
  </si>
  <si>
    <t>Lower research cost by 2</t>
  </si>
  <si>
    <t>add +1 production to all Industry in range</t>
  </si>
  <si>
    <t>add +2 to all in range</t>
  </si>
  <si>
    <t>increase support range</t>
  </si>
  <si>
    <t>add +1 production of population</t>
  </si>
  <si>
    <t>Other</t>
  </si>
  <si>
    <t>Production gain equals number of Specialized Objects (the more you build, the stronger gain)</t>
  </si>
  <si>
    <t>Support of production booster instead of planet directly (e.g. all mines produce +1 ore)</t>
  </si>
  <si>
    <t>Transform 1,2,3 (by upgrade) of one Resource to other Resource</t>
  </si>
  <si>
    <t>Juggernaut</t>
  </si>
  <si>
    <t>Proton
Bomber</t>
  </si>
  <si>
    <t>Bomber</t>
  </si>
  <si>
    <t xml:space="preserve">
Medium
Bomber</t>
  </si>
  <si>
    <t>Cruiser</t>
  </si>
  <si>
    <t>Torpedo</t>
  </si>
  <si>
    <t>Fighter</t>
  </si>
  <si>
    <t>Ghost</t>
  </si>
  <si>
    <t>Fancyncess</t>
  </si>
  <si>
    <t>Forge</t>
  </si>
  <si>
    <t>Plant</t>
  </si>
  <si>
    <t>Factory</t>
  </si>
  <si>
    <t>Settlement, Colony, City</t>
  </si>
  <si>
    <t>Warp Drive
Capital</t>
  </si>
  <si>
    <t>ClashRoyale</t>
  </si>
  <si>
    <t>Clash Royale</t>
  </si>
  <si>
    <t>Unit types</t>
  </si>
  <si>
    <t>Skeleton army</t>
  </si>
  <si>
    <t>General purpose small</t>
  </si>
  <si>
    <t>Roles</t>
  </si>
  <si>
    <t>Win condition</t>
  </si>
  <si>
    <t>Group size</t>
  </si>
  <si>
    <t>Single</t>
  </si>
  <si>
    <t>Multiple</t>
  </si>
  <si>
    <t>Horde</t>
  </si>
  <si>
    <t>Valkyrie</t>
  </si>
  <si>
    <t>Win condition 2</t>
  </si>
  <si>
    <t>Low</t>
  </si>
  <si>
    <t>High</t>
  </si>
  <si>
    <t>Anti-medium</t>
  </si>
  <si>
    <t>Win support</t>
  </si>
  <si>
    <t>Attack power</t>
  </si>
  <si>
    <t>Knight</t>
  </si>
  <si>
    <t>Armored</t>
  </si>
  <si>
    <t>high</t>
  </si>
  <si>
    <t>General purpose medium</t>
  </si>
  <si>
    <t>Main defense</t>
  </si>
  <si>
    <t>Attack speed</t>
  </si>
  <si>
    <t>Slow</t>
  </si>
  <si>
    <t>Fast</t>
  </si>
  <si>
    <t>Mini PEKKA</t>
  </si>
  <si>
    <t>Kamikaze</t>
  </si>
  <si>
    <t>Defense support</t>
  </si>
  <si>
    <t>Attack type</t>
  </si>
  <si>
    <t>Normal</t>
  </si>
  <si>
    <t>Explosive</t>
  </si>
  <si>
    <t>Freeze</t>
  </si>
  <si>
    <t>Electric</t>
  </si>
  <si>
    <t>Increasing</t>
  </si>
  <si>
    <t>Runner</t>
  </si>
  <si>
    <t>Attack range</t>
  </si>
  <si>
    <t>Self-destruct</t>
  </si>
  <si>
    <t>Close</t>
  </si>
  <si>
    <t>Very large</t>
  </si>
  <si>
    <t>Destroyer</t>
  </si>
  <si>
    <t>Versatile response</t>
  </si>
  <si>
    <t>Move</t>
  </si>
  <si>
    <t>Ground</t>
  </si>
  <si>
    <t>Flying</t>
  </si>
  <si>
    <t>Archers</t>
  </si>
  <si>
    <t>Spell</t>
  </si>
  <si>
    <t>On Death</t>
  </si>
  <si>
    <t>Nothing</t>
  </si>
  <si>
    <t>Drop Bomb</t>
  </si>
  <si>
    <t>Spawn</t>
  </si>
  <si>
    <t>Wizard</t>
  </si>
  <si>
    <t>Missile</t>
  </si>
  <si>
    <t>On Enter</t>
  </si>
  <si>
    <t>Damage</t>
  </si>
  <si>
    <t>Roll</t>
  </si>
  <si>
    <t>Giant</t>
  </si>
  <si>
    <t>Prince</t>
  </si>
  <si>
    <t>Regeneration - if not killed?</t>
  </si>
  <si>
    <t>Shield - first attack does always 1 damage?</t>
  </si>
  <si>
    <t>Always 1 DMG?</t>
  </si>
  <si>
    <t>Elixir</t>
  </si>
  <si>
    <t>Health</t>
  </si>
  <si>
    <t>HitSpeed</t>
  </si>
  <si>
    <t>DPS</t>
  </si>
  <si>
    <t>DMG Spawn/Death</t>
  </si>
  <si>
    <t>Range</t>
  </si>
  <si>
    <t>Count</t>
  </si>
  <si>
    <t>Baby Dragon</t>
  </si>
  <si>
    <t>WHAT IF ENGAGE DOES NOT RESET EVER?</t>
  </si>
  <si>
    <t>Balloon</t>
  </si>
  <si>
    <t>272 (Death)</t>
  </si>
  <si>
    <t>Melee</t>
  </si>
  <si>
    <t>WILL IT INCREASE STRATEGIC PLANNING?</t>
  </si>
  <si>
    <t>Bandit</t>
  </si>
  <si>
    <t>Barbarians</t>
  </si>
  <si>
    <t>Bats</t>
  </si>
  <si>
    <t>Battle Ram</t>
  </si>
  <si>
    <t>N/A</t>
  </si>
  <si>
    <t>Bowler</t>
  </si>
  <si>
    <t>Cannon Cart</t>
  </si>
  <si>
    <t>731 (+731)</t>
  </si>
  <si>
    <t>Dark Prince</t>
  </si>
  <si>
    <t>1,030 (+199)</t>
  </si>
  <si>
    <t>Dart Goblin</t>
  </si>
  <si>
    <t>Electro Dragon</t>
  </si>
  <si>
    <t>159 (x3)</t>
  </si>
  <si>
    <t>75 (x3)</t>
  </si>
  <si>
    <t>Electro Wizard</t>
  </si>
  <si>
    <t>96 (x2)</t>
  </si>
  <si>
    <t>53 (x2)</t>
  </si>
  <si>
    <t>159 (Spawn)</t>
  </si>
  <si>
    <t>Elite Barbarians</t>
  </si>
  <si>
    <t>Executioner</t>
  </si>
  <si>
    <t>140 (x2)</t>
  </si>
  <si>
    <t>58 (x2)</t>
  </si>
  <si>
    <t>Fire Spirits</t>
  </si>
  <si>
    <t>Flying Machine</t>
  </si>
  <si>
    <t>Giant Skeleton</t>
  </si>
  <si>
    <t>957 (Death)</t>
  </si>
  <si>
    <t>Goblin Gang</t>
  </si>
  <si>
    <t>167/110</t>
  </si>
  <si>
    <t>99/67</t>
  </si>
  <si>
    <t>1.1/1.7</t>
  </si>
  <si>
    <t>90/39</t>
  </si>
  <si>
    <t>0/0</t>
  </si>
  <si>
    <t>Melee/5</t>
  </si>
  <si>
    <t>Goblin Giant</t>
  </si>
  <si>
    <t>Goblins</t>
  </si>
  <si>
    <t>Golem</t>
  </si>
  <si>
    <t>259 (Death)</t>
  </si>
  <si>
    <t>Golemite</t>
  </si>
  <si>
    <t>53 (Death)</t>
  </si>
  <si>
    <t>Guards</t>
  </si>
  <si>
    <t>90 (+199)</t>
  </si>
  <si>
    <t>Hog Rider</t>
  </si>
  <si>
    <t>Hunter</t>
  </si>
  <si>
    <t>69 (x10)</t>
  </si>
  <si>
    <t>31 (x10)</t>
  </si>
  <si>
    <t>Ice Golem</t>
  </si>
  <si>
    <t>70 (Death)</t>
  </si>
  <si>
    <t>Ice Spirit</t>
  </si>
  <si>
    <t>Ice Wizard</t>
  </si>
  <si>
    <t>Inferno Dragon</t>
  </si>
  <si>
    <t>30-350</t>
  </si>
  <si>
    <t>75-875</t>
  </si>
  <si>
    <t>Lava Hound</t>
  </si>
  <si>
    <t>Lava Pup</t>
  </si>
  <si>
    <t>Lumberjack</t>
  </si>
  <si>
    <t>Magic Archer</t>
  </si>
  <si>
    <t>Mega Knight</t>
  </si>
  <si>
    <t>444 (Spawn)</t>
  </si>
  <si>
    <t>Mega Minion</t>
  </si>
  <si>
    <t>Terrains</t>
  </si>
  <si>
    <t>Special Terrain</t>
  </si>
  <si>
    <t>Addition</t>
  </si>
  <si>
    <t>Multiplier (of addition)</t>
  </si>
  <si>
    <t>Field</t>
  </si>
  <si>
    <t>Road</t>
  </si>
  <si>
    <t>Temple - Field, Water, Mountain, Forest?</t>
  </si>
  <si>
    <t>Fruits</t>
  </si>
  <si>
    <t>Miner</t>
  </si>
  <si>
    <t>Crop</t>
  </si>
  <si>
    <t>Windmill</t>
  </si>
  <si>
    <t>Forest</t>
  </si>
  <si>
    <t>Lumber Hut</t>
  </si>
  <si>
    <t>Sawmill</t>
  </si>
  <si>
    <t>Animals</t>
  </si>
  <si>
    <t>Mountain</t>
  </si>
  <si>
    <t>Port</t>
  </si>
  <si>
    <t>Custom House</t>
  </si>
  <si>
    <t>Fish</t>
  </si>
  <si>
    <t>Whales</t>
  </si>
  <si>
    <t>Deep Water</t>
  </si>
  <si>
    <t>Mini P.E.K.K.A.</t>
  </si>
  <si>
    <t>Minion Horde</t>
  </si>
  <si>
    <t>Minions</t>
  </si>
  <si>
    <t>Musketeer</t>
  </si>
  <si>
    <t>Night Witch</t>
  </si>
  <si>
    <t>P.E.K.K.A.</t>
  </si>
  <si>
    <t>CIV 1</t>
  </si>
  <si>
    <t>Gold</t>
  </si>
  <si>
    <t>Market Place</t>
  </si>
  <si>
    <t>Bank</t>
  </si>
  <si>
    <t>Production</t>
  </si>
  <si>
    <t>Nuclear Plant</t>
  </si>
  <si>
    <t>Mfg Plant</t>
  </si>
  <si>
    <t>Hydro Plant (by water)</t>
  </si>
  <si>
    <t>Temple</t>
  </si>
  <si>
    <t>Cathedral</t>
  </si>
  <si>
    <t>Population (growth)</t>
  </si>
  <si>
    <t>Granary</t>
  </si>
  <si>
    <t>Population (max)</t>
  </si>
  <si>
    <t>Acqueduct</t>
  </si>
  <si>
    <t>Population (happiness)</t>
  </si>
  <si>
    <t>Colloseum</t>
  </si>
  <si>
    <t>Military</t>
  </si>
  <si>
    <t>Barracks</t>
  </si>
  <si>
    <t>Walls</t>
  </si>
  <si>
    <t>SDI Defense</t>
  </si>
  <si>
    <t>Pollution (factories)</t>
  </si>
  <si>
    <t>Recycling Center</t>
  </si>
  <si>
    <t>Pollution (population)</t>
  </si>
  <si>
    <t>Mass Transit</t>
  </si>
  <si>
    <t>Corruption (empire growth)</t>
  </si>
  <si>
    <t>Courthouse</t>
  </si>
  <si>
    <t>Palace</t>
  </si>
  <si>
    <t>CIV Revolution</t>
  </si>
  <si>
    <t>Princess</t>
  </si>
  <si>
    <t>Multiplier1</t>
  </si>
  <si>
    <t>Multiplier2</t>
  </si>
  <si>
    <t>Incr. from tiles</t>
  </si>
  <si>
    <t>Special resource</t>
  </si>
  <si>
    <t>Money</t>
  </si>
  <si>
    <t>Market</t>
  </si>
  <si>
    <t>Trading Post (desert)</t>
  </si>
  <si>
    <t>Library</t>
  </si>
  <si>
    <t>Culture</t>
  </si>
  <si>
    <t>Temple (for each citizen)</t>
  </si>
  <si>
    <t>Workshop (hills), Iron Mine (iron)</t>
  </si>
  <si>
    <t>Aqueduct</t>
  </si>
  <si>
    <t>Granary, Harbor</t>
  </si>
  <si>
    <t>Cattle, Whales etc.</t>
  </si>
  <si>
    <t>Ram Rider</t>
  </si>
  <si>
    <t>City walls</t>
  </si>
  <si>
    <t>SDI</t>
  </si>
  <si>
    <t>Rascal Boy</t>
  </si>
  <si>
    <t>Rascal Girl</t>
  </si>
  <si>
    <t>Royal Ghost</t>
  </si>
  <si>
    <t>Royal Giant</t>
  </si>
  <si>
    <t>Robots</t>
  </si>
  <si>
    <t>People</t>
  </si>
  <si>
    <t>Tech</t>
  </si>
  <si>
    <t>Organics/Animals</t>
  </si>
  <si>
    <t>Goods</t>
  </si>
  <si>
    <t>Luxury</t>
  </si>
  <si>
    <t>Earth</t>
  </si>
  <si>
    <t>Agro</t>
  </si>
  <si>
    <t>x</t>
  </si>
  <si>
    <t>Fuel</t>
  </si>
  <si>
    <t>Alloys</t>
  </si>
  <si>
    <t>Weapons</t>
  </si>
  <si>
    <t>HiveWorld</t>
  </si>
  <si>
    <t>Slaves</t>
  </si>
  <si>
    <t>Medicines</t>
  </si>
  <si>
    <t>Liquor</t>
  </si>
  <si>
    <t>Royal Hogs</t>
  </si>
  <si>
    <t>Gems</t>
  </si>
  <si>
    <t>Radioactives</t>
  </si>
  <si>
    <t>Ocean</t>
  </si>
  <si>
    <t>Algae</t>
  </si>
  <si>
    <t>Breed</t>
  </si>
  <si>
    <t>Protein</t>
  </si>
  <si>
    <t>Computers</t>
  </si>
  <si>
    <t>Textiles</t>
  </si>
  <si>
    <t>Machinery</t>
  </si>
  <si>
    <t>Fertilizer</t>
  </si>
  <si>
    <t>Jungle</t>
  </si>
  <si>
    <t>Hunt</t>
  </si>
  <si>
    <t>Tourism</t>
  </si>
  <si>
    <t>Nutrient</t>
  </si>
  <si>
    <t>Remnant</t>
  </si>
  <si>
    <t>Strip</t>
  </si>
  <si>
    <t>Citizens</t>
  </si>
  <si>
    <t>Dismantle</t>
  </si>
  <si>
    <t>Algae Farm</t>
  </si>
  <si>
    <t>Salvage</t>
  </si>
  <si>
    <t>Fusion reactor</t>
  </si>
  <si>
    <t>Forgeworld</t>
  </si>
  <si>
    <t>Nanotech</t>
  </si>
  <si>
    <t>Transform to Plants</t>
  </si>
  <si>
    <t>Bots</t>
  </si>
  <si>
    <t>n</t>
  </si>
  <si>
    <t>Alloy mill</t>
  </si>
  <si>
    <t>Gadgets</t>
  </si>
  <si>
    <t>Royal Recruits</t>
  </si>
  <si>
    <t>Green</t>
  </si>
  <si>
    <t>Transform to City</t>
  </si>
  <si>
    <t>Gas Giant</t>
  </si>
  <si>
    <t>RoboFarm</t>
  </si>
  <si>
    <t>Excavate</t>
  </si>
  <si>
    <t>Settle</t>
  </si>
  <si>
    <t>Genefarm</t>
  </si>
  <si>
    <t>Robofactory</t>
  </si>
  <si>
    <t>Iceball</t>
  </si>
  <si>
    <t>Armory</t>
  </si>
  <si>
    <t>Habitat</t>
  </si>
  <si>
    <t>Transform to Warzone</t>
  </si>
  <si>
    <t>440 (+199)</t>
  </si>
  <si>
    <t>Food processor</t>
  </si>
  <si>
    <t>Xeno market</t>
  </si>
  <si>
    <t>Skeleton Army</t>
  </si>
  <si>
    <t>Workshop</t>
  </si>
  <si>
    <t>Warzone</t>
  </si>
  <si>
    <t>Black Market</t>
  </si>
  <si>
    <t>RoboMine</t>
  </si>
  <si>
    <t>Colonize planets 2 instead of 3 months</t>
  </si>
  <si>
    <t>Transform to Water</t>
  </si>
  <si>
    <t>Longer ways</t>
  </si>
  <si>
    <t>Powerplant</t>
  </si>
  <si>
    <t>Transform planets</t>
  </si>
  <si>
    <t>Gravastar</t>
  </si>
  <si>
    <t>Dyson Sphere</t>
  </si>
  <si>
    <t>Collapse stars</t>
  </si>
  <si>
    <t>Acid</t>
  </si>
  <si>
    <t>Change any world into Forgeworld</t>
  </si>
  <si>
    <t>Radioactive</t>
  </si>
  <si>
    <t>Skeleton Barrel</t>
  </si>
  <si>
    <t>Buildings:</t>
  </si>
  <si>
    <t>Always provide +1</t>
  </si>
  <si>
    <t>Battle Idea – as an attacker you can place as many as you want, but then defender places his</t>
  </si>
  <si>
    <t>When fulfilled demand, provides +2</t>
  </si>
  <si>
    <t>http://wiki.uqm.stack.nl/List_of_planet_types</t>
  </si>
  <si>
    <t>Comets</t>
  </si>
  <si>
    <t>Carbon</t>
  </si>
  <si>
    <t>Each civilization needs</t>
  </si>
  <si>
    <t>Gases</t>
  </si>
  <si>
    <t>Metals</t>
  </si>
  <si>
    <t>Actinides</t>
  </si>
  <si>
    <t>Rare metals</t>
  </si>
  <si>
    <t>Science</t>
  </si>
  <si>
    <t>Skeletons</t>
  </si>
  <si>
    <t>Industry</t>
  </si>
  <si>
    <t>Sparky</t>
  </si>
  <si>
    <t>Alkalines</t>
  </si>
  <si>
    <t>Magnetics</t>
  </si>
  <si>
    <t>Non-metals</t>
  </si>
  <si>
    <t>Usable resources</t>
  </si>
  <si>
    <t>Military fleet</t>
  </si>
  <si>
    <t>Conquering planets</t>
  </si>
  <si>
    <t>Transforming planets</t>
  </si>
  <si>
    <t>Spear Goblins</t>
  </si>
  <si>
    <t>Trade routes</t>
  </si>
  <si>
    <t>depending on distance</t>
  </si>
  <si>
    <t>Needs</t>
  </si>
  <si>
    <t>Planet</t>
  </si>
  <si>
    <t>Generates</t>
  </si>
  <si>
    <t>Transforming resources</t>
  </si>
  <si>
    <t>Transforming</t>
  </si>
  <si>
    <t>With</t>
  </si>
  <si>
    <t>Races - each one produces 2 instead of 1</t>
  </si>
  <si>
    <t>Gas giant</t>
  </si>
  <si>
    <t>Demand</t>
  </si>
  <si>
    <t>Three Musketeers</t>
  </si>
  <si>
    <t>Simplified</t>
  </si>
  <si>
    <t>Instant gain</t>
  </si>
  <si>
    <t>Increment</t>
  </si>
  <si>
    <t>Multiplier</t>
  </si>
  <si>
    <t>Where</t>
  </si>
  <si>
    <t>Ring station</t>
  </si>
  <si>
    <t>Asteroid</t>
  </si>
  <si>
    <t>Artifacts</t>
  </si>
  <si>
    <t>AI</t>
  </si>
  <si>
    <t>?</t>
  </si>
  <si>
    <t>Nomad</t>
  </si>
  <si>
    <t>Witch</t>
  </si>
  <si>
    <t>Zappies</t>
  </si>
  <si>
    <t>Produces</t>
  </si>
  <si>
    <t>Combat effect</t>
  </si>
  <si>
    <t>Pirates/Scavengers</t>
  </si>
  <si>
    <t>Resource</t>
  </si>
  <si>
    <t>- White Dwarf</t>
  </si>
  <si>
    <t>All ships get -1 damage each turn</t>
  </si>
  <si>
    <t>- Black Hole</t>
  </si>
  <si>
    <t>Androids</t>
  </si>
  <si>
    <t>- Quasar</t>
  </si>
  <si>
    <t>Clones</t>
  </si>
  <si>
    <t>DNA manipulation</t>
  </si>
  <si>
    <t>Aliens</t>
  </si>
  <si>
    <t>Space Monsters</t>
  </si>
  <si>
    <t>Swarm/Blob</t>
  </si>
  <si>
    <t>War</t>
  </si>
  <si>
    <t>Radiation</t>
  </si>
  <si>
    <t>Trade union</t>
  </si>
  <si>
    <t>Ruins</t>
  </si>
  <si>
    <t>Empire</t>
  </si>
  <si>
    <t>Space</t>
  </si>
  <si>
    <t>Living planet</t>
  </si>
  <si>
    <t>Ore source</t>
  </si>
  <si>
    <t>http://www.xenology.info/Xeno.htm</t>
  </si>
  <si>
    <t>Energy aliens</t>
  </si>
  <si>
    <t>http://www.projectrho.com/public_html/rocket/spacewarintro.php</t>
  </si>
  <si>
    <t>Primitive aliens</t>
  </si>
  <si>
    <t>Medical issues</t>
  </si>
  <si>
    <t>Space religions</t>
  </si>
  <si>
    <t>Nest/Hive mind</t>
  </si>
  <si>
    <t>Apocalypse</t>
  </si>
  <si>
    <t>Symbionts/Parasites</t>
  </si>
  <si>
    <t>Shapeshifters</t>
  </si>
  <si>
    <t>Teleportation</t>
  </si>
  <si>
    <t>Warp/Space jumps</t>
  </si>
  <si>
    <t>Wormholes</t>
  </si>
  <si>
    <t>Trade station</t>
  </si>
  <si>
    <t>Their culture is highly competitive and places a great deal of emphasis on competitive sports and games. Most individuals play some form of sport, whether it is a physical game or an intellectual game. Contact sports are extremely popular, as are games of strategy.</t>
  </si>
  <si>
    <t>Star lifting</t>
  </si>
  <si>
    <t>Stasis</t>
  </si>
  <si>
    <t>Cloacking</t>
  </si>
  <si>
    <t>Shields</t>
  </si>
  <si>
    <t>Raiders</t>
  </si>
  <si>
    <t>Satelites</t>
  </si>
  <si>
    <t>Trade stations</t>
  </si>
  <si>
    <t>Cartel</t>
  </si>
  <si>
    <t>Terraformers</t>
  </si>
  <si>
    <t>Teutons</t>
  </si>
  <si>
    <t>Space police</t>
  </si>
  <si>
    <t>Slugs</t>
  </si>
  <si>
    <t>Ringworld</t>
  </si>
  <si>
    <t>Quantum</t>
  </si>
  <si>
    <t>Warp drive and explorer</t>
  </si>
  <si>
    <t>Mining lasers</t>
  </si>
  <si>
    <t>Sonic mining</t>
  </si>
  <si>
    <t>Stellar lifting</t>
  </si>
  <si>
    <t>Molecular</t>
  </si>
  <si>
    <t>Shockwave</t>
  </si>
  <si>
    <t>Nano</t>
  </si>
  <si>
    <t>Plasma</t>
  </si>
  <si>
    <t>Crystallurgy</t>
  </si>
  <si>
    <t>Plasmallurgy</t>
  </si>
  <si>
    <t>Equidimensional</t>
  </si>
  <si>
    <t>Superintelligence</t>
  </si>
  <si>
    <t>Vortex</t>
  </si>
  <si>
    <t>Race look</t>
  </si>
  <si>
    <t>Government</t>
  </si>
  <si>
    <t>Obsession</t>
  </si>
  <si>
    <t>Furry</t>
  </si>
  <si>
    <t>Hunting</t>
  </si>
  <si>
    <t>Treelians</t>
  </si>
  <si>
    <t>Tree</t>
  </si>
  <si>
    <t>Religion</t>
  </si>
  <si>
    <t>Bio manipulation</t>
  </si>
  <si>
    <t>Humanoid</t>
  </si>
  <si>
    <t>Republic</t>
  </si>
  <si>
    <t>Traders</t>
  </si>
  <si>
    <t>Robot insects</t>
  </si>
  <si>
    <t>Hive</t>
  </si>
  <si>
    <t>Gamers</t>
  </si>
  <si>
    <t>Bio</t>
  </si>
  <si>
    <t>Terraforming of all to plants</t>
  </si>
  <si>
    <t>Energetic</t>
  </si>
  <si>
    <t>All map explored</t>
  </si>
  <si>
    <t>Trade-lanes for big improvements</t>
  </si>
  <si>
    <t>Scientists</t>
  </si>
  <si>
    <t>Warriors</t>
  </si>
  <si>
    <t>Resources from won battles</t>
  </si>
  <si>
    <t>Scavengers</t>
  </si>
  <si>
    <t>Pirates</t>
  </si>
  <si>
    <t>https://jellybean.games/2018/03/04/54-game-design-tips/</t>
  </si>
  <si>
    <t>Every game has two parts: what you’re trying to achieve, and how you’re going about it. Make the first fun and the second engaging.</t>
  </si>
  <si>
    <t>Make sure that every currency in your game can be spent on at least 2 different things.</t>
  </si>
  <si>
    <t>Most of game design is giving people systems which they can use to have fun. The rest is removing systems which they will use to avoid having fun.</t>
  </si>
  <si>
    <t>If you can cut a rule and the game still functions, cut it. You’ll notice when there’s stuff missing; recognizing when there’s unnecessary clutter in your game is MUCH harder.</t>
  </si>
  <si>
    <t>People want long-term goals, short-term goals, and feedback to let them know that they’re achieving their goals. Your game should provide all three.</t>
  </si>
  <si>
    <t>You know you’re getting close when people end your game and immediately start discussing strategy and what they wish they’d done differently, not just what’s broken or unfun. You know you’re there when people insist on playing again. Not agree to play again – insist.</t>
  </si>
  <si>
    <t>It’s not inherently a problem if your game involving doing the same thing each turn. It’s only a problem if it doesn’t feel different as the game progresses. You can accomplish this in a few ways; the two most common are escalation and a changing game state.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</si>
</sst>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d/m"/>
  </numFmts>
  <fonts count="17">
    <font>
      <sz val="11.0"/>
      <color rgb="FF000000"/>
      <name val="Calibri"/>
    </font>
    <font/>
    <font>
      <b/>
    </font>
    <font>
      <sz val="11.0"/>
      <name val="Calibri"/>
    </font>
    <font>
      <color rgb="FFFFFFFF"/>
    </font>
    <font>
      <color rgb="FF000000"/>
    </font>
    <font>
      <sz val="11.0"/>
      <color rgb="FF000000"/>
    </font>
    <font>
      <u/>
      <color rgb="FF0000FF"/>
    </font>
    <font>
      <color rgb="FF0000FF"/>
    </font>
    <font>
      <color rgb="FF00FF00"/>
    </font>
    <font>
      <b/>
      <color rgb="FFFFFF00"/>
    </font>
    <font>
      <color rgb="FFFF0000"/>
    </font>
    <font>
      <b/>
      <color rgb="FFFFFFFF"/>
    </font>
    <font>
      <color rgb="FF00FFFF"/>
    </font>
    <font>
      <b/>
      <color rgb="FFFF00FF"/>
    </font>
    <font>
      <b/>
      <color rgb="FF000000"/>
    </font>
    <font>
      <u/>
      <color rgb="FF0000FF"/>
    </font>
  </fonts>
  <fills count="25">
    <fill>
      <patternFill patternType="none"/>
    </fill>
    <fill>
      <patternFill patternType="lightGray"/>
    </fill>
    <fill>
      <patternFill patternType="solid">
        <fgColor rgb="FFEFEFEF"/>
        <bgColor rgb="FFEFEFEF"/>
      </patternFill>
    </fill>
    <fill>
      <patternFill patternType="solid">
        <fgColor rgb="FF000000"/>
        <bgColor rgb="FF000000"/>
      </patternFill>
    </fill>
    <fill>
      <patternFill patternType="solid">
        <fgColor rgb="FFC9DAF8"/>
        <bgColor rgb="FFC9DAF8"/>
      </patternFill>
    </fill>
    <fill>
      <patternFill patternType="solid">
        <fgColor rgb="FFFCE5CD"/>
        <bgColor rgb="FFFCE5CD"/>
      </patternFill>
    </fill>
    <fill>
      <patternFill patternType="solid">
        <fgColor rgb="FFFF00FF"/>
        <bgColor rgb="FFFF00FF"/>
      </patternFill>
    </fill>
    <fill>
      <patternFill patternType="solid">
        <fgColor rgb="FF00FFFF"/>
        <bgColor rgb="FF00FFFF"/>
      </patternFill>
    </fill>
    <fill>
      <patternFill patternType="solid">
        <fgColor rgb="FFFFFF00"/>
        <bgColor rgb="FFFFFF00"/>
      </patternFill>
    </fill>
    <fill>
      <patternFill patternType="solid">
        <fgColor rgb="FFD0E0E3"/>
        <bgColor rgb="FFD0E0E3"/>
      </patternFill>
    </fill>
    <fill>
      <patternFill patternType="solid">
        <fgColor rgb="FFDD7E6B"/>
        <bgColor rgb="FFDD7E6B"/>
      </patternFill>
    </fill>
    <fill>
      <patternFill patternType="solid">
        <fgColor rgb="FFCC4125"/>
        <bgColor rgb="FFCC4125"/>
      </patternFill>
    </fill>
    <fill>
      <patternFill patternType="solid">
        <fgColor rgb="FFCFE2F3"/>
        <bgColor rgb="FFCFE2F3"/>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A61C00"/>
        <bgColor rgb="FFA61C00"/>
      </patternFill>
    </fill>
    <fill>
      <patternFill patternType="solid">
        <fgColor rgb="FF85200C"/>
        <bgColor rgb="FF85200C"/>
      </patternFill>
    </fill>
    <fill>
      <patternFill patternType="solid">
        <fgColor rgb="FF5B0F00"/>
        <bgColor rgb="FF5B0F00"/>
      </patternFill>
    </fill>
    <fill>
      <patternFill patternType="solid">
        <fgColor rgb="FF00FF00"/>
        <bgColor rgb="FF00FF00"/>
      </patternFill>
    </fill>
    <fill>
      <patternFill patternType="solid">
        <fgColor rgb="FF999999"/>
        <bgColor rgb="FF999999"/>
      </patternFill>
    </fill>
    <fill>
      <patternFill patternType="solid">
        <fgColor rgb="FFD9D9D9"/>
        <bgColor rgb="FFD9D9D9"/>
      </patternFill>
    </fill>
    <fill>
      <patternFill patternType="solid">
        <fgColor rgb="FFCCCCCC"/>
        <bgColor rgb="FFCCCCCC"/>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2" fontId="1" numFmtId="0" xfId="0" applyAlignment="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3" fontId="4" numFmtId="0" xfId="0" applyAlignment="1" applyFill="1" applyFont="1">
      <alignment readingOrder="0"/>
    </xf>
    <xf borderId="0" fillId="2" fontId="2" numFmtId="0" xfId="0" applyAlignment="1" applyFont="1">
      <alignment readingOrder="0"/>
    </xf>
    <xf borderId="0" fillId="4" fontId="1" numFmtId="0" xfId="0" applyAlignment="1" applyFill="1" applyFont="1">
      <alignment readingOrder="0"/>
    </xf>
    <xf borderId="0" fillId="4" fontId="1" numFmtId="0" xfId="0" applyFont="1"/>
    <xf borderId="0" fillId="0" fontId="1" numFmtId="164" xfId="0" applyAlignment="1" applyFont="1" applyNumberFormat="1">
      <alignment readingOrder="0"/>
    </xf>
    <xf borderId="0" fillId="0" fontId="1" numFmtId="164" xfId="0" applyFont="1" applyNumberFormat="1"/>
    <xf borderId="0" fillId="5" fontId="5" numFmtId="0" xfId="0" applyAlignment="1" applyFill="1" applyFont="1">
      <alignment readingOrder="0"/>
    </xf>
    <xf borderId="1" fillId="6" fontId="1" numFmtId="0" xfId="0" applyAlignment="1" applyBorder="1" applyFill="1" applyFont="1">
      <alignment readingOrder="0"/>
    </xf>
    <xf borderId="1" fillId="7" fontId="1" numFmtId="0" xfId="0" applyAlignment="1" applyBorder="1" applyFill="1" applyFont="1">
      <alignment readingOrder="0"/>
    </xf>
    <xf borderId="1" fillId="8" fontId="1" numFmtId="0" xfId="0" applyAlignment="1" applyBorder="1" applyFill="1" applyFont="1">
      <alignment readingOrder="0"/>
    </xf>
    <xf borderId="0" fillId="9" fontId="1" numFmtId="0" xfId="0" applyAlignment="1" applyFill="1" applyFont="1">
      <alignment readingOrder="0"/>
    </xf>
    <xf borderId="0" fillId="10" fontId="4" numFmtId="0" xfId="0" applyAlignment="1" applyFill="1" applyFont="1">
      <alignment readingOrder="0"/>
    </xf>
    <xf borderId="0" fillId="10" fontId="4" numFmtId="0" xfId="0" applyFont="1"/>
    <xf borderId="1" fillId="0" fontId="1" numFmtId="0" xfId="0" applyAlignment="1" applyBorder="1" applyFont="1">
      <alignment readingOrder="0"/>
    </xf>
    <xf borderId="0" fillId="4" fontId="1" numFmtId="0" xfId="0" applyFont="1"/>
    <xf borderId="0" fillId="3" fontId="4" numFmtId="0" xfId="0" applyFont="1"/>
    <xf borderId="0" fillId="11" fontId="4" numFmtId="0" xfId="0" applyFill="1" applyFont="1"/>
    <xf borderId="0" fillId="0" fontId="1" numFmtId="0" xfId="0" applyAlignment="1" applyFont="1">
      <alignment horizontal="right" readingOrder="0"/>
    </xf>
    <xf borderId="0" fillId="12" fontId="1" numFmtId="0" xfId="0" applyFill="1" applyFont="1"/>
    <xf borderId="0" fillId="0" fontId="1" numFmtId="0" xfId="0" applyAlignment="1" applyFont="1">
      <alignment readingOrder="0"/>
    </xf>
    <xf borderId="0" fillId="12" fontId="6" numFmtId="0" xfId="0" applyFont="1"/>
    <xf borderId="0" fillId="11" fontId="4" numFmtId="0" xfId="0" applyAlignment="1" applyFont="1">
      <alignment readingOrder="0"/>
    </xf>
    <xf borderId="0" fillId="13" fontId="1" numFmtId="0" xfId="0" applyFill="1" applyFont="1"/>
    <xf borderId="0" fillId="0" fontId="1" numFmtId="0" xfId="0" applyAlignment="1" applyFont="1">
      <alignment readingOrder="0"/>
    </xf>
    <xf borderId="0" fillId="0" fontId="1" numFmtId="0" xfId="0" applyFont="1"/>
    <xf borderId="0" fillId="14" fontId="1" numFmtId="0" xfId="0" applyFill="1" applyFont="1"/>
    <xf borderId="0" fillId="14" fontId="1" numFmtId="0" xfId="0" applyAlignment="1" applyFont="1">
      <alignment readingOrder="0"/>
    </xf>
    <xf borderId="0" fillId="15" fontId="1" numFmtId="0" xfId="0" applyAlignment="1" applyFill="1" applyFont="1">
      <alignment readingOrder="0"/>
    </xf>
    <xf borderId="0" fillId="16" fontId="1" numFmtId="0" xfId="0" applyAlignment="1" applyFill="1" applyFont="1">
      <alignment readingOrder="0"/>
    </xf>
    <xf borderId="0" fillId="17" fontId="4" numFmtId="0" xfId="0" applyFill="1" applyFont="1"/>
    <xf borderId="0" fillId="17" fontId="4" numFmtId="0" xfId="0" applyAlignment="1" applyFont="1">
      <alignment readingOrder="0"/>
    </xf>
    <xf borderId="0" fillId="0" fontId="1" numFmtId="0" xfId="0" applyFont="1"/>
    <xf borderId="0" fillId="18" fontId="4" numFmtId="0" xfId="0" applyAlignment="1" applyFill="1" applyFont="1">
      <alignment readingOrder="0"/>
    </xf>
    <xf borderId="0" fillId="18" fontId="4" numFmtId="0" xfId="0" applyFont="1"/>
    <xf borderId="0" fillId="19" fontId="4" numFmtId="0" xfId="0" applyFill="1" applyFont="1"/>
    <xf borderId="0" fillId="19" fontId="4" numFmtId="0" xfId="0" applyAlignment="1" applyFont="1">
      <alignment readingOrder="0"/>
    </xf>
    <xf borderId="1" fillId="0" fontId="1" numFmtId="0" xfId="0" applyBorder="1" applyFont="1"/>
    <xf borderId="0" fillId="20" fontId="1" numFmtId="0" xfId="0" applyAlignment="1" applyFill="1" applyFont="1">
      <alignment readingOrder="0"/>
    </xf>
    <xf borderId="0" fillId="20" fontId="1" numFmtId="0" xfId="0" applyFont="1"/>
    <xf borderId="0" fillId="0" fontId="7" numFmtId="0" xfId="0" applyAlignment="1" applyFont="1">
      <alignment horizontal="center" readingOrder="0"/>
    </xf>
    <xf borderId="0" fillId="0" fontId="1" numFmtId="0" xfId="0" applyAlignment="1" applyFont="1">
      <alignment horizontal="center" readingOrder="0"/>
    </xf>
    <xf borderId="0" fillId="0" fontId="1" numFmtId="3" xfId="0" applyAlignment="1" applyFont="1" applyNumberFormat="1">
      <alignment horizontal="center" readingOrder="0"/>
    </xf>
    <xf borderId="0" fillId="0" fontId="1" numFmtId="165" xfId="0" applyAlignment="1" applyFont="1" applyNumberFormat="1">
      <alignment horizontal="center" readingOrder="0"/>
    </xf>
    <xf borderId="0" fillId="8"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xf>
    <xf borderId="0" fillId="0" fontId="1" numFmtId="0" xfId="0" applyAlignment="1" applyFont="1">
      <alignment shrinkToFit="0" wrapText="1"/>
    </xf>
    <xf borderId="0" fillId="21" fontId="8" numFmtId="0" xfId="0" applyAlignment="1" applyFill="1" applyFont="1">
      <alignment readingOrder="0"/>
    </xf>
    <xf borderId="0" fillId="21" fontId="9" numFmtId="0" xfId="0" applyAlignment="1" applyFont="1">
      <alignment readingOrder="0"/>
    </xf>
    <xf borderId="0" fillId="21" fontId="10" numFmtId="0" xfId="0" applyAlignment="1" applyFont="1">
      <alignment readingOrder="0"/>
    </xf>
    <xf borderId="0" fillId="21" fontId="11" numFmtId="0" xfId="0" applyAlignment="1" applyFont="1">
      <alignment readingOrder="0"/>
    </xf>
    <xf borderId="0" fillId="21" fontId="1" numFmtId="0" xfId="0" applyAlignment="1" applyFont="1">
      <alignment readingOrder="0"/>
    </xf>
    <xf borderId="0" fillId="21" fontId="12" numFmtId="0" xfId="0" applyAlignment="1" applyFont="1">
      <alignment readingOrder="0"/>
    </xf>
    <xf borderId="0" fillId="21" fontId="13" numFmtId="0" xfId="0" applyAlignment="1" applyFont="1">
      <alignment readingOrder="0"/>
    </xf>
    <xf borderId="0" fillId="21" fontId="14"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0" fontId="5" numFmtId="0" xfId="0" applyAlignment="1" applyFont="1">
      <alignment readingOrder="0"/>
    </xf>
    <xf borderId="0" fillId="0" fontId="15" numFmtId="0" xfId="0" applyAlignment="1" applyFont="1">
      <alignment readingOrder="0"/>
    </xf>
    <xf borderId="0" fillId="22" fontId="1" numFmtId="0" xfId="0" applyAlignment="1" applyFill="1" applyFont="1">
      <alignment readingOrder="0"/>
    </xf>
    <xf borderId="0" fillId="23" fontId="2" numFmtId="0" xfId="0" applyFill="1" applyFont="1"/>
    <xf borderId="0" fillId="7" fontId="2" numFmtId="0" xfId="0" applyAlignment="1" applyFont="1">
      <alignment readingOrder="0"/>
    </xf>
    <xf borderId="0" fillId="20" fontId="2" numFmtId="0" xfId="0" applyAlignment="1" applyFont="1">
      <alignment readingOrder="0"/>
    </xf>
    <xf borderId="0" fillId="24" fontId="2" numFmtId="0" xfId="0" applyAlignment="1" applyFill="1" applyFont="1">
      <alignment readingOrder="0"/>
    </xf>
    <xf borderId="0" fillId="23" fontId="2" numFmtId="0" xfId="0" applyAlignment="1" applyFont="1">
      <alignment readingOrder="0"/>
    </xf>
    <xf borderId="0" fillId="0" fontId="16" numFmtId="0" xfId="0" applyAlignment="1" applyFont="1">
      <alignment readingOrder="0"/>
    </xf>
  </cellXfs>
  <cellStyles count="1">
    <cellStyle xfId="0" name="Normal" builtinId="0"/>
  </cellStyles>
  <dxfs count="2">
    <dxf>
      <font/>
      <fill>
        <patternFill patternType="solid">
          <fgColor rgb="FFF4C7C3"/>
          <bgColor rgb="FFF4C7C3"/>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7" Type="http://schemas.openxmlformats.org/officeDocument/2006/relationships/worksheet" Target="worksheets/sheet25.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40" Type="http://schemas.openxmlformats.org/officeDocument/2006/relationships/hyperlink" Target="http://clashroyale.wikia.com/wiki/Minion_Horde" TargetMode="External"/><Relationship Id="rId42" Type="http://schemas.openxmlformats.org/officeDocument/2006/relationships/hyperlink" Target="http://clashroyale.wikia.com/wiki/Musketeer" TargetMode="External"/><Relationship Id="rId41" Type="http://schemas.openxmlformats.org/officeDocument/2006/relationships/hyperlink" Target="http://clashroyale.wikia.com/wiki/Minions" TargetMode="External"/><Relationship Id="rId44" Type="http://schemas.openxmlformats.org/officeDocument/2006/relationships/hyperlink" Target="http://clashroyale.wikia.com/wiki/P.E.K.K.A." TargetMode="External"/><Relationship Id="rId43" Type="http://schemas.openxmlformats.org/officeDocument/2006/relationships/hyperlink" Target="http://clashroyale.wikia.com/wiki/Night_Witch" TargetMode="External"/><Relationship Id="rId46" Type="http://schemas.openxmlformats.org/officeDocument/2006/relationships/hyperlink" Target="http://clashroyale.wikia.com/wiki/Princess" TargetMode="External"/><Relationship Id="rId45" Type="http://schemas.openxmlformats.org/officeDocument/2006/relationships/hyperlink" Target="http://clashroyale.wikia.com/wiki/Prince" TargetMode="External"/><Relationship Id="rId1" Type="http://schemas.openxmlformats.org/officeDocument/2006/relationships/hyperlink" Target="http://clashroyale.wikia.com/wiki/Archers" TargetMode="External"/><Relationship Id="rId2" Type="http://schemas.openxmlformats.org/officeDocument/2006/relationships/hyperlink" Target="http://clashroyale.wikia.com/wiki/Baby_Dragon" TargetMode="External"/><Relationship Id="rId3" Type="http://schemas.openxmlformats.org/officeDocument/2006/relationships/hyperlink" Target="http://clashroyale.wikia.com/wiki/Balloon" TargetMode="External"/><Relationship Id="rId4" Type="http://schemas.openxmlformats.org/officeDocument/2006/relationships/hyperlink" Target="http://clashroyale.wikia.com/wiki/Bandit" TargetMode="External"/><Relationship Id="rId9" Type="http://schemas.openxmlformats.org/officeDocument/2006/relationships/hyperlink" Target="http://clashroyale.wikia.com/wiki/Bowler" TargetMode="External"/><Relationship Id="rId48" Type="http://schemas.openxmlformats.org/officeDocument/2006/relationships/hyperlink" Target="http://clashroyale.wikia.com/wiki/Rascals" TargetMode="External"/><Relationship Id="rId47" Type="http://schemas.openxmlformats.org/officeDocument/2006/relationships/hyperlink" Target="http://clashroyale.wikia.com/wiki/Ram_Rider" TargetMode="External"/><Relationship Id="rId49" Type="http://schemas.openxmlformats.org/officeDocument/2006/relationships/hyperlink" Target="http://clashroyale.wikia.com/wiki/Rascals" TargetMode="External"/><Relationship Id="rId5" Type="http://schemas.openxmlformats.org/officeDocument/2006/relationships/hyperlink" Target="http://clashroyale.wikia.com/wiki/Barbarians" TargetMode="External"/><Relationship Id="rId6" Type="http://schemas.openxmlformats.org/officeDocument/2006/relationships/hyperlink" Target="http://clashroyale.wikia.com/wiki/Bats" TargetMode="External"/><Relationship Id="rId7" Type="http://schemas.openxmlformats.org/officeDocument/2006/relationships/hyperlink" Target="http://clashroyale.wikia.com/wiki/Battle_Ram" TargetMode="External"/><Relationship Id="rId8" Type="http://schemas.openxmlformats.org/officeDocument/2006/relationships/hyperlink" Target="http://clashroyale.wikia.com/wiki/Bomber" TargetMode="External"/><Relationship Id="rId31" Type="http://schemas.openxmlformats.org/officeDocument/2006/relationships/hyperlink" Target="http://clashroyale.wikia.com/wiki/Inferno_Dragon" TargetMode="External"/><Relationship Id="rId30" Type="http://schemas.openxmlformats.org/officeDocument/2006/relationships/hyperlink" Target="http://clashroyale.wikia.com/wiki/Ice_Wizard" TargetMode="External"/><Relationship Id="rId33" Type="http://schemas.openxmlformats.org/officeDocument/2006/relationships/hyperlink" Target="http://clashroyale.wikia.com/wiki/Lava_Hound" TargetMode="External"/><Relationship Id="rId32" Type="http://schemas.openxmlformats.org/officeDocument/2006/relationships/hyperlink" Target="http://clashroyale.wikia.com/wiki/Knight" TargetMode="External"/><Relationship Id="rId35" Type="http://schemas.openxmlformats.org/officeDocument/2006/relationships/hyperlink" Target="http://clashroyale.wikia.com/wiki/Magic_Archer" TargetMode="External"/><Relationship Id="rId34" Type="http://schemas.openxmlformats.org/officeDocument/2006/relationships/hyperlink" Target="http://clashroyale.wikia.com/wiki/Lumberjack" TargetMode="External"/><Relationship Id="rId37" Type="http://schemas.openxmlformats.org/officeDocument/2006/relationships/hyperlink" Target="http://clashroyale.wikia.com/wiki/Mega_Minion" TargetMode="External"/><Relationship Id="rId36" Type="http://schemas.openxmlformats.org/officeDocument/2006/relationships/hyperlink" Target="http://clashroyale.wikia.com/wiki/Mega_Knight" TargetMode="External"/><Relationship Id="rId39" Type="http://schemas.openxmlformats.org/officeDocument/2006/relationships/hyperlink" Target="http://clashroyale.wikia.com/wiki/Mini_P.E.K.K.A." TargetMode="External"/><Relationship Id="rId38" Type="http://schemas.openxmlformats.org/officeDocument/2006/relationships/hyperlink" Target="http://clashroyale.wikia.com/wiki/Miner" TargetMode="External"/><Relationship Id="rId62" Type="http://schemas.openxmlformats.org/officeDocument/2006/relationships/hyperlink" Target="http://clashroyale.wikia.com/wiki/Wizard" TargetMode="External"/><Relationship Id="rId61" Type="http://schemas.openxmlformats.org/officeDocument/2006/relationships/hyperlink" Target="http://clashroyale.wikia.com/wiki/Witch" TargetMode="External"/><Relationship Id="rId20" Type="http://schemas.openxmlformats.org/officeDocument/2006/relationships/hyperlink" Target="http://clashroyale.wikia.com/wiki/Giant_Skeleton" TargetMode="External"/><Relationship Id="rId64" Type="http://schemas.openxmlformats.org/officeDocument/2006/relationships/drawing" Target="../drawings/drawing18.xml"/><Relationship Id="rId63" Type="http://schemas.openxmlformats.org/officeDocument/2006/relationships/hyperlink" Target="http://clashroyale.wikia.com/wiki/Zappies" TargetMode="External"/><Relationship Id="rId22" Type="http://schemas.openxmlformats.org/officeDocument/2006/relationships/hyperlink" Target="http://clashroyale.wikia.com/wiki/Goblin_Giant" TargetMode="External"/><Relationship Id="rId21" Type="http://schemas.openxmlformats.org/officeDocument/2006/relationships/hyperlink" Target="http://clashroyale.wikia.com/wiki/Goblin_Gang" TargetMode="External"/><Relationship Id="rId24" Type="http://schemas.openxmlformats.org/officeDocument/2006/relationships/hyperlink" Target="http://clashroyale.wikia.com/wiki/Golem" TargetMode="External"/><Relationship Id="rId23" Type="http://schemas.openxmlformats.org/officeDocument/2006/relationships/hyperlink" Target="http://clashroyale.wikia.com/wiki/Goblins" TargetMode="External"/><Relationship Id="rId60" Type="http://schemas.openxmlformats.org/officeDocument/2006/relationships/hyperlink" Target="http://clashroyale.wikia.com/wiki/Valkyrie" TargetMode="External"/><Relationship Id="rId26" Type="http://schemas.openxmlformats.org/officeDocument/2006/relationships/hyperlink" Target="http://clashroyale.wikia.com/wiki/Hog_Rider" TargetMode="External"/><Relationship Id="rId25" Type="http://schemas.openxmlformats.org/officeDocument/2006/relationships/hyperlink" Target="http://clashroyale.wikia.com/wiki/Guards" TargetMode="External"/><Relationship Id="rId28" Type="http://schemas.openxmlformats.org/officeDocument/2006/relationships/hyperlink" Target="http://clashroyale.wikia.com/wiki/Ice_Golem" TargetMode="External"/><Relationship Id="rId27" Type="http://schemas.openxmlformats.org/officeDocument/2006/relationships/hyperlink" Target="http://clashroyale.wikia.com/wiki/Hunter" TargetMode="External"/><Relationship Id="rId29" Type="http://schemas.openxmlformats.org/officeDocument/2006/relationships/hyperlink" Target="http://clashroyale.wikia.com/wiki/Ice_Spirit" TargetMode="External"/><Relationship Id="rId51" Type="http://schemas.openxmlformats.org/officeDocument/2006/relationships/hyperlink" Target="http://clashroyale.wikia.com/wiki/Royal_Giant" TargetMode="External"/><Relationship Id="rId50" Type="http://schemas.openxmlformats.org/officeDocument/2006/relationships/hyperlink" Target="http://clashroyale.wikia.com/wiki/Royal_Ghost" TargetMode="External"/><Relationship Id="rId53" Type="http://schemas.openxmlformats.org/officeDocument/2006/relationships/hyperlink" Target="http://clashroyale.wikia.com/wiki/Royal_Recruits" TargetMode="External"/><Relationship Id="rId52" Type="http://schemas.openxmlformats.org/officeDocument/2006/relationships/hyperlink" Target="http://clashroyale.wikia.com/wiki/Royal_Hogs" TargetMode="External"/><Relationship Id="rId11" Type="http://schemas.openxmlformats.org/officeDocument/2006/relationships/hyperlink" Target="http://clashroyale.wikia.com/wiki/Dark_Prince" TargetMode="External"/><Relationship Id="rId55" Type="http://schemas.openxmlformats.org/officeDocument/2006/relationships/hyperlink" Target="http://clashroyale.wikia.com/wiki/Skeleton_Barrel" TargetMode="External"/><Relationship Id="rId10" Type="http://schemas.openxmlformats.org/officeDocument/2006/relationships/hyperlink" Target="http://clashroyale.wikia.com/wiki/Cannon_Cart" TargetMode="External"/><Relationship Id="rId54" Type="http://schemas.openxmlformats.org/officeDocument/2006/relationships/hyperlink" Target="http://clashroyale.wikia.com/wiki/Skeleton_Army" TargetMode="External"/><Relationship Id="rId13" Type="http://schemas.openxmlformats.org/officeDocument/2006/relationships/hyperlink" Target="http://clashroyale.wikia.com/wiki/Electro_Dragon" TargetMode="External"/><Relationship Id="rId57" Type="http://schemas.openxmlformats.org/officeDocument/2006/relationships/hyperlink" Target="http://clashroyale.wikia.com/wiki/Sparky" TargetMode="External"/><Relationship Id="rId12" Type="http://schemas.openxmlformats.org/officeDocument/2006/relationships/hyperlink" Target="http://clashroyale.wikia.com/wiki/Dart_Goblin" TargetMode="External"/><Relationship Id="rId56" Type="http://schemas.openxmlformats.org/officeDocument/2006/relationships/hyperlink" Target="http://clashroyale.wikia.com/wiki/Skeletons" TargetMode="External"/><Relationship Id="rId15" Type="http://schemas.openxmlformats.org/officeDocument/2006/relationships/hyperlink" Target="http://clashroyale.wikia.com/wiki/Elite_Barbarians" TargetMode="External"/><Relationship Id="rId59" Type="http://schemas.openxmlformats.org/officeDocument/2006/relationships/hyperlink" Target="http://clashroyale.wikia.com/wiki/Three_Musketeers" TargetMode="External"/><Relationship Id="rId14" Type="http://schemas.openxmlformats.org/officeDocument/2006/relationships/hyperlink" Target="http://clashroyale.wikia.com/wiki/Electro_Wizard" TargetMode="External"/><Relationship Id="rId58" Type="http://schemas.openxmlformats.org/officeDocument/2006/relationships/hyperlink" Target="http://clashroyale.wikia.com/wiki/Spear_Goblins" TargetMode="External"/><Relationship Id="rId17" Type="http://schemas.openxmlformats.org/officeDocument/2006/relationships/hyperlink" Target="http://clashroyale.wikia.com/wiki/Fire_Spirits" TargetMode="External"/><Relationship Id="rId16" Type="http://schemas.openxmlformats.org/officeDocument/2006/relationships/hyperlink" Target="http://clashroyale.wikia.com/wiki/Executioner" TargetMode="External"/><Relationship Id="rId19" Type="http://schemas.openxmlformats.org/officeDocument/2006/relationships/hyperlink" Target="http://clashroyale.wikia.com/wiki/Giant" TargetMode="External"/><Relationship Id="rId18" Type="http://schemas.openxmlformats.org/officeDocument/2006/relationships/hyperlink" Target="http://clashroyale.wikia.com/wiki/Flying_Machine"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www.xenology.info/Xeno.htm" TargetMode="External"/><Relationship Id="rId2" Type="http://schemas.openxmlformats.org/officeDocument/2006/relationships/hyperlink" Target="http://www.projectrho.com/public_html/rocket/spacewarintro.php"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jellybean.games/2018/03/04/54-game-design-tips/" TargetMode="External"/><Relationship Id="rId2"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s>
  <sheetData>
    <row r="1">
      <c r="A1" s="1" t="s">
        <v>0</v>
      </c>
      <c r="D1" s="3"/>
    </row>
    <row r="2">
      <c r="A2" s="2" t="s">
        <v>1</v>
      </c>
      <c r="B2" s="2" t="s">
        <v>2</v>
      </c>
      <c r="C2" s="2" t="s">
        <v>1</v>
      </c>
      <c r="D2" s="2" t="s">
        <v>16</v>
      </c>
    </row>
    <row r="3">
      <c r="A3" s="2" t="s">
        <v>4</v>
      </c>
      <c r="B3" s="2" t="s">
        <v>5</v>
      </c>
      <c r="C3" s="2" t="s">
        <v>17</v>
      </c>
      <c r="D3" s="2" t="s">
        <v>18</v>
      </c>
    </row>
    <row r="4">
      <c r="A4" s="1" t="s">
        <v>19</v>
      </c>
      <c r="B4" s="1" t="s">
        <v>19</v>
      </c>
      <c r="C4" s="1" t="s">
        <v>20</v>
      </c>
      <c r="D4" s="1">
        <v>2.0</v>
      </c>
    </row>
    <row r="5">
      <c r="A5" s="1" t="s">
        <v>21</v>
      </c>
      <c r="B5" s="1" t="s">
        <v>21</v>
      </c>
      <c r="C5" s="1" t="s">
        <v>22</v>
      </c>
      <c r="D5" s="1">
        <v>2.0</v>
      </c>
    </row>
    <row r="6">
      <c r="A6" s="1" t="s">
        <v>23</v>
      </c>
      <c r="B6" s="1" t="s">
        <v>23</v>
      </c>
      <c r="C6" s="1" t="s">
        <v>24</v>
      </c>
      <c r="D6" s="1">
        <v>2.0</v>
      </c>
    </row>
    <row r="7">
      <c r="A7" s="1" t="s">
        <v>25</v>
      </c>
      <c r="B7" s="1" t="s">
        <v>25</v>
      </c>
      <c r="C7" s="1" t="s">
        <v>26</v>
      </c>
      <c r="D7" s="1">
        <v>2.0</v>
      </c>
    </row>
    <row r="8">
      <c r="A8" s="1" t="s">
        <v>27</v>
      </c>
      <c r="B8" s="1" t="s">
        <v>27</v>
      </c>
      <c r="C8" s="1" t="s">
        <v>28</v>
      </c>
      <c r="D8" s="1">
        <v>2.0</v>
      </c>
    </row>
    <row r="9">
      <c r="A9" s="1" t="s">
        <v>29</v>
      </c>
      <c r="B9" s="1" t="s">
        <v>29</v>
      </c>
      <c r="C9" s="1" t="s">
        <v>30</v>
      </c>
      <c r="D9" s="1">
        <v>2.0</v>
      </c>
    </row>
    <row r="10">
      <c r="A10" s="1" t="s">
        <v>31</v>
      </c>
      <c r="B10" s="1" t="s">
        <v>31</v>
      </c>
      <c r="C10" s="1" t="s">
        <v>32</v>
      </c>
      <c r="D10" s="1">
        <v>1.0</v>
      </c>
    </row>
    <row r="11">
      <c r="A11" s="1" t="s">
        <v>33</v>
      </c>
      <c r="B11" s="1" t="s">
        <v>33</v>
      </c>
      <c r="C11" s="1" t="s">
        <v>34</v>
      </c>
      <c r="D11" s="1">
        <v>1.0</v>
      </c>
    </row>
    <row r="12">
      <c r="A12" s="1" t="s">
        <v>35</v>
      </c>
      <c r="B12" s="1" t="s">
        <v>35</v>
      </c>
      <c r="C12" s="1" t="s">
        <v>36</v>
      </c>
      <c r="D12" s="1">
        <v>1.0</v>
      </c>
    </row>
    <row r="13">
      <c r="A13" s="1" t="s">
        <v>37</v>
      </c>
      <c r="B13" s="1" t="s">
        <v>37</v>
      </c>
      <c r="C13" s="1" t="s">
        <v>38</v>
      </c>
      <c r="D13" s="1">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c r="C1" s="2"/>
    </row>
    <row r="2">
      <c r="A2" s="2" t="s">
        <v>1</v>
      </c>
      <c r="B2" s="2" t="s">
        <v>2</v>
      </c>
      <c r="C2" s="2" t="s">
        <v>1</v>
      </c>
      <c r="D2" s="2" t="s">
        <v>39</v>
      </c>
      <c r="E2" s="2" t="s">
        <v>40</v>
      </c>
    </row>
    <row r="3">
      <c r="A3" s="2" t="s">
        <v>4</v>
      </c>
      <c r="B3" s="2" t="s">
        <v>5</v>
      </c>
      <c r="C3" s="2" t="s">
        <v>17</v>
      </c>
      <c r="D3" s="2" t="s">
        <v>41</v>
      </c>
      <c r="E3" s="2" t="s">
        <v>42</v>
      </c>
    </row>
    <row r="4">
      <c r="A4" s="4" t="s">
        <v>43</v>
      </c>
      <c r="B4" s="4" t="s">
        <v>43</v>
      </c>
      <c r="C4" s="1" t="s">
        <v>44</v>
      </c>
      <c r="D4" s="1" t="s">
        <v>45</v>
      </c>
      <c r="E4" s="1" t="b">
        <v>0</v>
      </c>
    </row>
    <row r="5">
      <c r="A5" s="4" t="s">
        <v>46</v>
      </c>
      <c r="B5" s="4" t="s">
        <v>46</v>
      </c>
      <c r="C5" s="1" t="s">
        <v>47</v>
      </c>
      <c r="D5" s="1" t="s">
        <v>48</v>
      </c>
      <c r="E5" s="1" t="b">
        <v>0</v>
      </c>
    </row>
    <row r="6">
      <c r="A6" s="4" t="s">
        <v>49</v>
      </c>
      <c r="B6" s="4" t="s">
        <v>49</v>
      </c>
      <c r="C6" s="1" t="s">
        <v>50</v>
      </c>
      <c r="D6" s="1" t="s">
        <v>51</v>
      </c>
      <c r="E6" s="1" t="b">
        <v>0</v>
      </c>
    </row>
    <row r="7">
      <c r="A7" s="4" t="s">
        <v>52</v>
      </c>
      <c r="B7" s="4" t="s">
        <v>52</v>
      </c>
      <c r="C7" s="1" t="s">
        <v>53</v>
      </c>
      <c r="D7" s="1" t="s">
        <v>54</v>
      </c>
      <c r="E7" s="1" t="b">
        <v>1</v>
      </c>
    </row>
    <row r="8">
      <c r="A8" s="4" t="s">
        <v>55</v>
      </c>
      <c r="B8" s="4" t="s">
        <v>55</v>
      </c>
      <c r="C8" s="1" t="s">
        <v>56</v>
      </c>
      <c r="D8" s="1" t="s">
        <v>57</v>
      </c>
      <c r="E8" s="1" t="b">
        <v>1</v>
      </c>
    </row>
    <row r="9">
      <c r="A9" s="4" t="s">
        <v>58</v>
      </c>
      <c r="B9" s="4" t="s">
        <v>58</v>
      </c>
      <c r="C9" s="1" t="s">
        <v>59</v>
      </c>
      <c r="D9" s="1" t="s">
        <v>60</v>
      </c>
      <c r="E9" s="1" t="b">
        <v>1</v>
      </c>
    </row>
  </sheetData>
  <conditionalFormatting sqref="A4:B9">
    <cfRule type="cellIs" dxfId="0" priority="1" operator="lessThan">
      <formula>0</formula>
    </cfRule>
  </conditionalFormatting>
  <conditionalFormatting sqref="A4:B9">
    <cfRule type="cellIs" dxfId="1" priority="2" operator="greaterThan">
      <formula>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row r="2">
      <c r="A2" s="2" t="s">
        <v>1</v>
      </c>
      <c r="B2" s="2" t="s">
        <v>2</v>
      </c>
      <c r="C2" s="2" t="s">
        <v>3</v>
      </c>
    </row>
    <row r="3">
      <c r="A3" s="2" t="s">
        <v>4</v>
      </c>
      <c r="B3" s="2" t="s">
        <v>5</v>
      </c>
      <c r="C3" s="2"/>
    </row>
    <row r="4">
      <c r="A4" s="1" t="s">
        <v>6</v>
      </c>
      <c r="B4" s="1" t="s">
        <v>6</v>
      </c>
      <c r="C4" s="1" t="s">
        <v>7</v>
      </c>
    </row>
    <row r="5">
      <c r="A5" s="1" t="s">
        <v>8</v>
      </c>
      <c r="B5" s="1" t="s">
        <v>8</v>
      </c>
      <c r="C5" s="1" t="s">
        <v>9</v>
      </c>
    </row>
    <row r="6">
      <c r="A6" s="1" t="s">
        <v>10</v>
      </c>
      <c r="B6" s="1" t="s">
        <v>10</v>
      </c>
      <c r="C6" s="1" t="s">
        <v>11</v>
      </c>
    </row>
    <row r="7">
      <c r="A7" s="1" t="s">
        <v>12</v>
      </c>
      <c r="B7" s="1" t="s">
        <v>12</v>
      </c>
      <c r="C7" s="1" t="s">
        <v>13</v>
      </c>
    </row>
    <row r="8">
      <c r="A8" s="1" t="s">
        <v>14</v>
      </c>
      <c r="B8" s="1" t="s">
        <v>14</v>
      </c>
      <c r="C8" s="1" t="s">
        <v>15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61</v>
      </c>
      <c r="B1" s="2"/>
    </row>
    <row r="2">
      <c r="A2" s="2" t="s">
        <v>1</v>
      </c>
      <c r="B2" s="2" t="s">
        <v>39</v>
      </c>
    </row>
    <row r="3">
      <c r="A3" s="2" t="s">
        <v>4</v>
      </c>
      <c r="B3" s="2" t="s">
        <v>41</v>
      </c>
    </row>
    <row r="4">
      <c r="A4" s="1">
        <v>0.0</v>
      </c>
      <c r="B4" s="1" t="s">
        <v>64</v>
      </c>
    </row>
    <row r="5">
      <c r="A5" s="1">
        <v>1.0</v>
      </c>
      <c r="B5" s="1" t="s">
        <v>66</v>
      </c>
    </row>
    <row r="6">
      <c r="A6" s="1">
        <v>2.0</v>
      </c>
      <c r="B6" s="1" t="s">
        <v>67</v>
      </c>
    </row>
    <row r="7">
      <c r="A7" s="1">
        <v>3.0</v>
      </c>
      <c r="B7" s="1" t="s">
        <v>68</v>
      </c>
    </row>
    <row r="8">
      <c r="A8" s="1">
        <v>4.0</v>
      </c>
      <c r="B8" s="1" t="s">
        <v>69</v>
      </c>
    </row>
    <row r="9">
      <c r="A9" s="1">
        <v>5.0</v>
      </c>
      <c r="B9" s="1" t="s">
        <v>70</v>
      </c>
    </row>
    <row r="10">
      <c r="A10" s="1">
        <v>6.0</v>
      </c>
      <c r="B10" s="1" t="s">
        <v>71</v>
      </c>
    </row>
    <row r="11">
      <c r="A11" s="1">
        <v>7.0</v>
      </c>
      <c r="B11" s="1" t="s">
        <v>72</v>
      </c>
    </row>
    <row r="12">
      <c r="A12" s="1">
        <v>8.0</v>
      </c>
      <c r="B12" s="1" t="s">
        <v>73</v>
      </c>
    </row>
    <row r="13">
      <c r="A13" s="1">
        <v>9.0</v>
      </c>
      <c r="B13" s="1" t="s">
        <v>74</v>
      </c>
    </row>
    <row r="14">
      <c r="A14" s="1">
        <v>10.0</v>
      </c>
      <c r="B14" s="1" t="s">
        <v>75</v>
      </c>
    </row>
    <row r="15">
      <c r="A15" s="1">
        <v>11.0</v>
      </c>
      <c r="B15" s="1" t="s">
        <v>76</v>
      </c>
    </row>
    <row r="16">
      <c r="A16" s="1">
        <v>12.0</v>
      </c>
      <c r="B16" s="1" t="s">
        <v>77</v>
      </c>
    </row>
    <row r="17">
      <c r="A17" s="1">
        <v>13.0</v>
      </c>
      <c r="B17" s="1" t="s">
        <v>78</v>
      </c>
    </row>
    <row r="18">
      <c r="A18" s="1">
        <v>14.0</v>
      </c>
      <c r="B18" s="1" t="s">
        <v>79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c r="C1" s="2"/>
    </row>
    <row r="2">
      <c r="A2" s="2" t="s">
        <v>1</v>
      </c>
      <c r="B2" s="2" t="s">
        <v>2</v>
      </c>
      <c r="C2" s="2" t="s">
        <v>1</v>
      </c>
      <c r="D2" s="2" t="s">
        <v>1</v>
      </c>
    </row>
    <row r="3">
      <c r="A3" s="2" t="s">
        <v>4</v>
      </c>
      <c r="B3" s="2" t="s">
        <v>5</v>
      </c>
      <c r="C3" s="2" t="s">
        <v>62</v>
      </c>
      <c r="D3" s="2" t="s">
        <v>17</v>
      </c>
    </row>
    <row r="4">
      <c r="A4" s="1" t="s">
        <v>63</v>
      </c>
      <c r="C4" s="1" t="s">
        <v>29</v>
      </c>
      <c r="D4" s="1" t="s">
        <v>30</v>
      </c>
    </row>
    <row r="5">
      <c r="A5" s="1" t="s">
        <v>65</v>
      </c>
      <c r="B5" s="1" t="s">
        <v>65</v>
      </c>
      <c r="C5" s="1" t="s">
        <v>31</v>
      </c>
      <c r="D5" s="1" t="s">
        <v>32</v>
      </c>
    </row>
    <row r="6">
      <c r="A6" s="1" t="s">
        <v>80</v>
      </c>
      <c r="B6" s="1" t="s">
        <v>80</v>
      </c>
      <c r="C6" s="1" t="s">
        <v>27</v>
      </c>
      <c r="D6" s="1" t="s">
        <v>28</v>
      </c>
    </row>
    <row r="7">
      <c r="A7" s="1" t="s">
        <v>81</v>
      </c>
      <c r="B7" s="1" t="s">
        <v>81</v>
      </c>
      <c r="C7" s="1" t="s">
        <v>21</v>
      </c>
      <c r="D7" s="1" t="s">
        <v>22</v>
      </c>
    </row>
    <row r="8">
      <c r="A8" s="1" t="s">
        <v>82</v>
      </c>
      <c r="B8" s="1" t="s">
        <v>82</v>
      </c>
      <c r="C8" s="1" t="s">
        <v>35</v>
      </c>
      <c r="D8" s="1" t="s">
        <v>36</v>
      </c>
    </row>
    <row r="9">
      <c r="A9" s="1" t="s">
        <v>83</v>
      </c>
      <c r="B9" s="1" t="s">
        <v>83</v>
      </c>
      <c r="C9" s="1" t="s">
        <v>37</v>
      </c>
      <c r="D9" s="1" t="s">
        <v>38</v>
      </c>
    </row>
    <row r="10">
      <c r="A10" s="1" t="s">
        <v>84</v>
      </c>
      <c r="B10" s="1" t="s">
        <v>84</v>
      </c>
      <c r="C10" s="1" t="s">
        <v>33</v>
      </c>
      <c r="D10" s="1" t="s">
        <v>34</v>
      </c>
    </row>
    <row r="11">
      <c r="A11" s="1" t="s">
        <v>85</v>
      </c>
      <c r="B11" s="1" t="s">
        <v>85</v>
      </c>
      <c r="C11" s="1" t="s">
        <v>19</v>
      </c>
      <c r="D11" s="1" t="s">
        <v>20</v>
      </c>
    </row>
    <row r="12">
      <c r="A12" s="1" t="s">
        <v>86</v>
      </c>
      <c r="B12" s="1" t="s">
        <v>87</v>
      </c>
      <c r="C12" s="1" t="s">
        <v>25</v>
      </c>
      <c r="D12" s="1" t="s">
        <v>26</v>
      </c>
    </row>
    <row r="13">
      <c r="A13" s="1" t="s">
        <v>88</v>
      </c>
      <c r="B13" s="1" t="s">
        <v>88</v>
      </c>
      <c r="C13" s="1" t="s">
        <v>23</v>
      </c>
      <c r="D13" s="1" t="s">
        <v>24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32.43"/>
  </cols>
  <sheetData>
    <row r="1">
      <c r="A1" s="1" t="s">
        <v>0</v>
      </c>
    </row>
    <row r="2">
      <c r="A2" s="2" t="s">
        <v>1</v>
      </c>
      <c r="B2" s="2" t="s">
        <v>2</v>
      </c>
      <c r="C2" s="2" t="s">
        <v>16</v>
      </c>
      <c r="D2" s="2" t="s">
        <v>16</v>
      </c>
      <c r="E2" s="2" t="s">
        <v>16</v>
      </c>
      <c r="F2" s="2" t="s">
        <v>1</v>
      </c>
      <c r="G2" s="2" t="s">
        <v>1</v>
      </c>
      <c r="H2" s="2" t="s">
        <v>89</v>
      </c>
      <c r="I2" s="2" t="s">
        <v>90</v>
      </c>
      <c r="J2" s="1" t="s">
        <v>91</v>
      </c>
    </row>
    <row r="3">
      <c r="A3" s="2" t="s">
        <v>4</v>
      </c>
      <c r="B3" s="2" t="s">
        <v>5</v>
      </c>
      <c r="C3" s="2" t="s">
        <v>92</v>
      </c>
      <c r="D3" s="2" t="s">
        <v>93</v>
      </c>
      <c r="E3" s="2" t="s">
        <v>94</v>
      </c>
      <c r="F3" s="2" t="s">
        <v>95</v>
      </c>
      <c r="G3" s="2" t="s">
        <v>96</v>
      </c>
      <c r="H3" s="2" t="s">
        <v>97</v>
      </c>
      <c r="I3" s="2" t="s">
        <v>98</v>
      </c>
      <c r="J3" s="1" t="s">
        <v>99</v>
      </c>
    </row>
    <row r="4">
      <c r="A4" s="5" t="s">
        <v>100</v>
      </c>
      <c r="B4" s="6" t="s">
        <v>101</v>
      </c>
      <c r="F4" s="1" t="s">
        <v>102</v>
      </c>
      <c r="I4" s="1" t="s">
        <v>103</v>
      </c>
      <c r="J4" s="1" t="s">
        <v>104</v>
      </c>
    </row>
    <row r="5">
      <c r="A5" s="5" t="s">
        <v>105</v>
      </c>
      <c r="B5" s="6" t="s">
        <v>106</v>
      </c>
      <c r="F5" s="1" t="s">
        <v>102</v>
      </c>
      <c r="J5" s="1" t="s">
        <v>107</v>
      </c>
    </row>
    <row r="6">
      <c r="A6" s="6" t="s">
        <v>108</v>
      </c>
      <c r="B6" s="6" t="s">
        <v>108</v>
      </c>
      <c r="F6" s="1" t="s">
        <v>102</v>
      </c>
      <c r="G6" s="1"/>
      <c r="H6" s="1" t="s">
        <v>99</v>
      </c>
      <c r="I6" s="1"/>
      <c r="J6" s="1" t="s">
        <v>109</v>
      </c>
    </row>
    <row r="7">
      <c r="A7" s="6" t="s">
        <v>110</v>
      </c>
      <c r="B7" s="6" t="s">
        <v>110</v>
      </c>
      <c r="F7" s="1" t="s">
        <v>111</v>
      </c>
      <c r="G7" s="1" t="s">
        <v>102</v>
      </c>
      <c r="I7" s="1" t="s">
        <v>112</v>
      </c>
      <c r="J7" s="1" t="s">
        <v>113</v>
      </c>
    </row>
    <row r="8">
      <c r="A8" s="6" t="s">
        <v>114</v>
      </c>
      <c r="B8" s="6" t="s">
        <v>114</v>
      </c>
      <c r="F8" s="1" t="s">
        <v>102</v>
      </c>
      <c r="H8" s="1" t="s">
        <v>104</v>
      </c>
      <c r="J8" s="1" t="s">
        <v>115</v>
      </c>
    </row>
    <row r="9">
      <c r="A9" s="6" t="s">
        <v>116</v>
      </c>
      <c r="B9" s="6" t="s">
        <v>116</v>
      </c>
      <c r="F9" s="1" t="s">
        <v>102</v>
      </c>
      <c r="H9" s="1" t="s">
        <v>107</v>
      </c>
      <c r="J9" s="1" t="s">
        <v>117</v>
      </c>
    </row>
    <row r="10">
      <c r="A10" s="6" t="s">
        <v>118</v>
      </c>
      <c r="B10" s="6" t="s">
        <v>118</v>
      </c>
      <c r="F10" s="1" t="s">
        <v>102</v>
      </c>
      <c r="G10" s="1" t="s">
        <v>111</v>
      </c>
      <c r="I10" s="1" t="s">
        <v>119</v>
      </c>
      <c r="J10" s="1" t="s">
        <v>120</v>
      </c>
    </row>
    <row r="11">
      <c r="A11" s="6" t="s">
        <v>121</v>
      </c>
      <c r="B11" s="6" t="s">
        <v>121</v>
      </c>
      <c r="F11" s="1" t="s">
        <v>102</v>
      </c>
      <c r="G11" s="1" t="s">
        <v>102</v>
      </c>
      <c r="I11" s="1" t="s">
        <v>122</v>
      </c>
      <c r="J11" s="1" t="s">
        <v>123</v>
      </c>
    </row>
    <row r="12">
      <c r="A12" s="6" t="s">
        <v>124</v>
      </c>
      <c r="B12" s="6" t="s">
        <v>124</v>
      </c>
      <c r="F12" s="1" t="s">
        <v>102</v>
      </c>
      <c r="G12" s="1" t="s">
        <v>125</v>
      </c>
      <c r="J12" s="1" t="s">
        <v>126</v>
      </c>
    </row>
    <row r="13">
      <c r="A13" s="6" t="s">
        <v>127</v>
      </c>
      <c r="B13" s="6" t="s">
        <v>127</v>
      </c>
      <c r="F13" s="1" t="s">
        <v>111</v>
      </c>
      <c r="J13" s="1" t="s">
        <v>128</v>
      </c>
    </row>
    <row r="14">
      <c r="A14" s="6" t="s">
        <v>129</v>
      </c>
      <c r="B14" s="6" t="s">
        <v>129</v>
      </c>
      <c r="F14" s="1" t="s">
        <v>102</v>
      </c>
      <c r="J14" s="1" t="s">
        <v>130</v>
      </c>
    </row>
    <row r="15">
      <c r="A15" s="6" t="s">
        <v>131</v>
      </c>
      <c r="B15" s="6" t="s">
        <v>131</v>
      </c>
      <c r="F15" s="1" t="s">
        <v>102</v>
      </c>
      <c r="H15" s="1" t="s">
        <v>109</v>
      </c>
      <c r="J15" s="1" t="s">
        <v>132</v>
      </c>
    </row>
    <row r="16">
      <c r="A16" s="6" t="s">
        <v>133</v>
      </c>
      <c r="B16" s="6" t="s">
        <v>133</v>
      </c>
      <c r="F16" s="1" t="s">
        <v>102</v>
      </c>
      <c r="H16" s="1" t="s">
        <v>134</v>
      </c>
    </row>
    <row r="17">
      <c r="A17" s="6" t="s">
        <v>135</v>
      </c>
      <c r="B17" s="6" t="s">
        <v>135</v>
      </c>
      <c r="F17" s="1" t="s">
        <v>102</v>
      </c>
      <c r="H17" s="1" t="s">
        <v>113</v>
      </c>
    </row>
    <row r="18">
      <c r="A18" s="6" t="s">
        <v>136</v>
      </c>
      <c r="B18" s="6" t="s">
        <v>136</v>
      </c>
      <c r="F18" s="1" t="s">
        <v>102</v>
      </c>
      <c r="H18" s="1" t="s">
        <v>137</v>
      </c>
    </row>
    <row r="19">
      <c r="A19" s="6" t="s">
        <v>138</v>
      </c>
      <c r="B19" s="6" t="s">
        <v>138</v>
      </c>
      <c r="F19" s="1" t="s">
        <v>125</v>
      </c>
      <c r="G19" s="1" t="s">
        <v>111</v>
      </c>
    </row>
    <row r="20">
      <c r="A20" s="6" t="s">
        <v>139</v>
      </c>
      <c r="B20" s="6" t="s">
        <v>139</v>
      </c>
      <c r="F20" s="1" t="s">
        <v>125</v>
      </c>
      <c r="G20" s="1" t="s">
        <v>111</v>
      </c>
    </row>
    <row r="21">
      <c r="A21" s="6" t="s">
        <v>140</v>
      </c>
      <c r="B21" s="6" t="s">
        <v>140</v>
      </c>
      <c r="F21" s="1" t="s">
        <v>102</v>
      </c>
      <c r="H21" s="1" t="s">
        <v>120</v>
      </c>
    </row>
    <row r="22">
      <c r="A22" s="6" t="s">
        <v>141</v>
      </c>
      <c r="B22" s="6" t="s">
        <v>141</v>
      </c>
      <c r="F22" s="1" t="s">
        <v>102</v>
      </c>
      <c r="H22" s="1" t="s">
        <v>142</v>
      </c>
    </row>
    <row r="23">
      <c r="A23" s="6" t="s">
        <v>143</v>
      </c>
      <c r="B23" s="6" t="s">
        <v>143</v>
      </c>
      <c r="F23" s="1" t="s">
        <v>102</v>
      </c>
      <c r="H23" s="1" t="s">
        <v>144</v>
      </c>
    </row>
    <row r="24">
      <c r="A24" s="5" t="s">
        <v>145</v>
      </c>
      <c r="B24" s="5" t="s">
        <v>145</v>
      </c>
      <c r="F24" s="1" t="s">
        <v>102</v>
      </c>
      <c r="H24" s="1" t="s">
        <v>146</v>
      </c>
    </row>
    <row r="25">
      <c r="A25" s="5" t="s">
        <v>147</v>
      </c>
      <c r="B25" s="5" t="s">
        <v>147</v>
      </c>
      <c r="F25" s="1" t="s">
        <v>102</v>
      </c>
      <c r="H25" s="1" t="s">
        <v>128</v>
      </c>
    </row>
    <row r="26">
      <c r="A26" s="6" t="s">
        <v>148</v>
      </c>
      <c r="B26" s="6" t="s">
        <v>148</v>
      </c>
      <c r="F26" s="1" t="s">
        <v>125</v>
      </c>
      <c r="H26" s="1" t="s">
        <v>107</v>
      </c>
    </row>
    <row r="27">
      <c r="A27" s="7" t="s">
        <v>149</v>
      </c>
      <c r="B27" s="7" t="s">
        <v>149</v>
      </c>
    </row>
    <row r="28">
      <c r="A28" s="7" t="s">
        <v>151</v>
      </c>
      <c r="B28" s="7" t="s">
        <v>151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0"/>
  <cols>
    <col customWidth="1" min="1" max="1" width="26.86"/>
    <col customWidth="1" min="2" max="2" width="20.57"/>
    <col customWidth="1" min="6" max="6" width="17.57"/>
  </cols>
  <sheetData>
    <row r="1">
      <c r="A1" s="1" t="s">
        <v>150</v>
      </c>
    </row>
    <row r="2">
      <c r="A2" s="2" t="s">
        <v>1</v>
      </c>
      <c r="B2" s="2" t="s">
        <v>2</v>
      </c>
      <c r="C2" s="8" t="s">
        <v>1</v>
      </c>
      <c r="D2" s="8" t="s">
        <v>1</v>
      </c>
      <c r="E2" s="8" t="s">
        <v>1</v>
      </c>
      <c r="F2" s="8" t="s">
        <v>1</v>
      </c>
      <c r="G2" s="8" t="s">
        <v>16</v>
      </c>
      <c r="H2" s="8" t="s">
        <v>16</v>
      </c>
      <c r="I2" s="2" t="s">
        <v>161</v>
      </c>
      <c r="J2" s="2" t="s">
        <v>161</v>
      </c>
      <c r="K2" s="2" t="s">
        <v>161</v>
      </c>
      <c r="L2" s="2" t="s">
        <v>161</v>
      </c>
      <c r="M2" s="2" t="s">
        <v>161</v>
      </c>
      <c r="N2" s="2" t="s">
        <v>161</v>
      </c>
    </row>
    <row r="3">
      <c r="A3" s="2" t="s">
        <v>4</v>
      </c>
      <c r="B3" s="2" t="s">
        <v>5</v>
      </c>
      <c r="C3" s="8" t="s">
        <v>165</v>
      </c>
      <c r="D3" s="8" t="s">
        <v>167</v>
      </c>
      <c r="E3" s="8" t="s">
        <v>168</v>
      </c>
      <c r="F3" s="8" t="s">
        <v>169</v>
      </c>
      <c r="G3" s="8" t="s">
        <v>170</v>
      </c>
      <c r="H3" s="8" t="s">
        <v>92</v>
      </c>
      <c r="I3" s="4" t="s">
        <v>43</v>
      </c>
      <c r="J3" s="4" t="s">
        <v>46</v>
      </c>
      <c r="K3" s="4" t="s">
        <v>49</v>
      </c>
      <c r="L3" s="9" t="s">
        <v>52</v>
      </c>
      <c r="M3" s="9" t="s">
        <v>55</v>
      </c>
      <c r="N3" s="9" t="s">
        <v>58</v>
      </c>
    </row>
    <row r="4">
      <c r="A4" s="10" t="s">
        <v>179</v>
      </c>
      <c r="B4" s="10" t="s">
        <v>179</v>
      </c>
      <c r="C4" s="11" t="s">
        <v>29</v>
      </c>
      <c r="D4" s="1" t="s">
        <v>188</v>
      </c>
      <c r="E4" s="1" t="s">
        <v>52</v>
      </c>
      <c r="F4" s="10" t="s">
        <v>43</v>
      </c>
      <c r="G4" s="1">
        <v>1.0</v>
      </c>
      <c r="H4" s="12">
        <v>2.0</v>
      </c>
      <c r="I4" s="12">
        <v>2.0</v>
      </c>
      <c r="J4" s="13">
        <f>IF(EXACT(Buildings!$F4,J$3),1,0)*Buildings!$G4-IF(EXACT(Buildings!$E4,J$3),1,0)</f>
        <v>0</v>
      </c>
      <c r="K4" s="13">
        <f>IF(EXACT(Buildings!$F4,K$3),1,0)*Buildings!$G4-IF(EXACT(Buildings!$E4,K$3),1,0)</f>
        <v>0</v>
      </c>
      <c r="L4" s="13">
        <f>IF(EXACT(Buildings!$F4,L$3),1,0)*Buildings!$G4-IF(EXACT(Buildings!$E4,L$3),1,0)</f>
        <v>-1</v>
      </c>
      <c r="M4" s="13">
        <f>IF(EXACT(Buildings!$F4,M$3),1,0)*Buildings!$G4-IF(EXACT(Buildings!$E4,M$3),1,0)</f>
        <v>0</v>
      </c>
      <c r="N4" s="13">
        <f>IF(EXACT(Buildings!$F4,N$3),1,0)*Buildings!$G4-IF(EXACT(Buildings!$E4,N$3),1,0)</f>
        <v>0</v>
      </c>
    </row>
    <row r="5">
      <c r="A5" s="1" t="s">
        <v>206</v>
      </c>
      <c r="B5" s="1" t="s">
        <v>206</v>
      </c>
      <c r="C5" t="s">
        <v>29</v>
      </c>
      <c r="D5" s="1" t="s">
        <v>188</v>
      </c>
      <c r="E5" s="1" t="s">
        <v>49</v>
      </c>
      <c r="F5" s="1" t="s">
        <v>55</v>
      </c>
      <c r="G5" s="1">
        <v>1.0</v>
      </c>
      <c r="H5" s="12">
        <v>4.0</v>
      </c>
      <c r="I5" s="13">
        <f>IF(EXACT(Buildings!$F5,I$3),1,0)*Buildings!$G5-IF(EXACT(Buildings!$E5,I$3),1,0)</f>
        <v>0</v>
      </c>
      <c r="J5" s="13">
        <f>IF(EXACT(Buildings!$F5,J$3),1,0)*Buildings!$G5-IF(EXACT(Buildings!$E5,J$3),1,0)</f>
        <v>0</v>
      </c>
      <c r="K5" s="13">
        <f>IF(EXACT(Buildings!$F5,K$3),1,0)*Buildings!$G5-IF(EXACT(Buildings!$E5,K$3),1,0)</f>
        <v>-1</v>
      </c>
      <c r="L5" s="13">
        <f>IF(EXACT(Buildings!$F5,L$3),1,0)*Buildings!$G5-IF(EXACT(Buildings!$E5,L$3),1,0)</f>
        <v>0</v>
      </c>
      <c r="M5" s="13">
        <f>IF(EXACT(Buildings!$F5,M$3),1,0)*Buildings!$G5-IF(EXACT(Buildings!$E5,M$3),1,0)</f>
        <v>1</v>
      </c>
      <c r="N5" s="13">
        <f>IF(EXACT(Buildings!$F5,N$3),1,0)*Buildings!$G5-IF(EXACT(Buildings!$E5,N$3),1,0)</f>
        <v>0</v>
      </c>
    </row>
    <row r="6">
      <c r="A6" s="10" t="s">
        <v>222</v>
      </c>
      <c r="B6" s="10" t="s">
        <v>222</v>
      </c>
      <c r="C6" s="11" t="s">
        <v>31</v>
      </c>
      <c r="D6" s="1" t="s">
        <v>188</v>
      </c>
      <c r="E6" s="1" t="s">
        <v>49</v>
      </c>
      <c r="F6" s="10" t="s">
        <v>46</v>
      </c>
      <c r="G6" s="1">
        <v>1.0</v>
      </c>
      <c r="H6" s="12">
        <v>2.0</v>
      </c>
      <c r="I6" s="13">
        <f>IF(EXACT(Buildings!$F6,I$3),1,0)*Buildings!$G6-IF(EXACT(Buildings!$E6,I$3),1,0)</f>
        <v>0</v>
      </c>
      <c r="J6" s="13">
        <f>IF(EXACT(Buildings!$F6,J$3),1,0)*Buildings!$G6-IF(EXACT(Buildings!$E6,J$3),1,0)</f>
        <v>1</v>
      </c>
      <c r="K6" s="13">
        <f>IF(EXACT(Buildings!$F6,K$3),1,0)*Buildings!$G6-IF(EXACT(Buildings!$E6,K$3),1,0)</f>
        <v>-1</v>
      </c>
      <c r="L6" s="13">
        <f>IF(EXACT(Buildings!$F6,L$3),1,0)*Buildings!$G6-IF(EXACT(Buildings!$E6,L$3),1,0)</f>
        <v>0</v>
      </c>
      <c r="M6" s="13">
        <f>IF(EXACT(Buildings!$F6,M$3),1,0)*Buildings!$G6-IF(EXACT(Buildings!$E6,M$3),1,0)</f>
        <v>0</v>
      </c>
      <c r="N6" s="13">
        <f>IF(EXACT(Buildings!$F6,N$3),1,0)*Buildings!$G6-IF(EXACT(Buildings!$E6,N$3),1,0)</f>
        <v>0</v>
      </c>
    </row>
    <row r="7">
      <c r="A7" s="1" t="s">
        <v>235</v>
      </c>
      <c r="B7" s="1" t="s">
        <v>235</v>
      </c>
      <c r="C7" s="1" t="s">
        <v>31</v>
      </c>
      <c r="D7" s="1" t="s">
        <v>188</v>
      </c>
      <c r="E7" s="1" t="s">
        <v>52</v>
      </c>
      <c r="F7" s="1" t="s">
        <v>43</v>
      </c>
      <c r="G7" s="1">
        <v>2.0</v>
      </c>
      <c r="H7" s="12">
        <v>6.0</v>
      </c>
      <c r="I7" s="13">
        <f>IF(EXACT(Buildings!$F7,I$3),1,0)*Buildings!$G7-IF(EXACT(Buildings!$E7,I$3),1,0)</f>
        <v>2</v>
      </c>
      <c r="J7" s="13">
        <f>IF(EXACT(Buildings!$F7,J$3),1,0)*Buildings!$G7-IF(EXACT(Buildings!$E7,J$3),1,0)</f>
        <v>0</v>
      </c>
      <c r="K7" s="13">
        <f>IF(EXACT(Buildings!$F7,K$3),1,0)*Buildings!$G7-IF(EXACT(Buildings!$E7,K$3),1,0)</f>
        <v>0</v>
      </c>
      <c r="L7" s="13">
        <f>IF(EXACT(Buildings!$F7,L$3),1,0)*Buildings!$G7-IF(EXACT(Buildings!$E7,L$3),1,0)</f>
        <v>-1</v>
      </c>
      <c r="M7" s="13">
        <f>IF(EXACT(Buildings!$F7,M$3),1,0)*Buildings!$G7-IF(EXACT(Buildings!$E7,M$3),1,0)</f>
        <v>0</v>
      </c>
      <c r="N7" s="13">
        <f>IF(EXACT(Buildings!$F7,N$3),1,0)*Buildings!$G7-IF(EXACT(Buildings!$E7,N$3),1,0)</f>
        <v>0</v>
      </c>
    </row>
    <row r="8">
      <c r="A8" s="22" t="s">
        <v>241</v>
      </c>
      <c r="B8" s="22" t="s">
        <v>241</v>
      </c>
      <c r="C8" s="11" t="s">
        <v>27</v>
      </c>
      <c r="D8" s="1" t="s">
        <v>188</v>
      </c>
      <c r="E8" s="1" t="s">
        <v>46</v>
      </c>
      <c r="F8" s="10" t="s">
        <v>49</v>
      </c>
      <c r="G8" s="1">
        <v>1.0</v>
      </c>
      <c r="H8" s="12">
        <v>2.0</v>
      </c>
      <c r="I8" s="13">
        <f>IF(EXACT(Buildings!$F8,I$3),1,0)*Buildings!$G8-IF(EXACT(Buildings!$E8,I$3),1,0)</f>
        <v>0</v>
      </c>
      <c r="J8" s="13">
        <f>IF(EXACT(Buildings!$F8,J$3),1,0)*Buildings!$G8-IF(EXACT(Buildings!$E8,J$3),1,0)</f>
        <v>-1</v>
      </c>
      <c r="K8" s="13">
        <f>IF(EXACT(Buildings!$F8,K$3),1,0)*Buildings!$G8-IF(EXACT(Buildings!$E8,K$3),1,0)</f>
        <v>1</v>
      </c>
      <c r="L8" s="13">
        <f>IF(EXACT(Buildings!$F8,L$3),1,0)*Buildings!$G8-IF(EXACT(Buildings!$E8,L$3),1,0)</f>
        <v>0</v>
      </c>
      <c r="M8" s="13">
        <f>IF(EXACT(Buildings!$F8,M$3),1,0)*Buildings!$G8-IF(EXACT(Buildings!$E8,M$3),1,0)</f>
        <v>0</v>
      </c>
      <c r="N8" s="13">
        <f>IF(EXACT(Buildings!$F8,N$3),1,0)*Buildings!$G8-IF(EXACT(Buildings!$E8,N$3),1,0)</f>
        <v>0</v>
      </c>
    </row>
    <row r="9">
      <c r="A9" s="1" t="s">
        <v>246</v>
      </c>
      <c r="B9" s="1" t="s">
        <v>246</v>
      </c>
      <c r="C9" t="s">
        <v>27</v>
      </c>
      <c r="D9" s="1" t="s">
        <v>188</v>
      </c>
      <c r="E9" s="1" t="s">
        <v>52</v>
      </c>
      <c r="F9" s="1" t="s">
        <v>49</v>
      </c>
      <c r="G9" s="1">
        <v>2.0</v>
      </c>
      <c r="H9" s="12">
        <v>6.0</v>
      </c>
      <c r="I9" s="13">
        <f>IF(EXACT(Buildings!$F9,I$3),1,0)*Buildings!$G9-IF(EXACT(Buildings!$E9,I$3),1,0)</f>
        <v>0</v>
      </c>
      <c r="J9" s="13">
        <f>IF(EXACT(Buildings!$F9,J$3),1,0)*Buildings!$G9-IF(EXACT(Buildings!$E9,J$3),1,0)</f>
        <v>0</v>
      </c>
      <c r="K9" s="13">
        <f>IF(EXACT(Buildings!$F9,K$3),1,0)*Buildings!$G9-IF(EXACT(Buildings!$E9,K$3),1,0)</f>
        <v>2</v>
      </c>
      <c r="L9" s="13">
        <f>IF(EXACT(Buildings!$F9,L$3),1,0)*Buildings!$G9-IF(EXACT(Buildings!$E9,L$3),1,0)</f>
        <v>-1</v>
      </c>
      <c r="M9" s="13">
        <f>IF(EXACT(Buildings!$F9,M$3),1,0)*Buildings!$G9-IF(EXACT(Buildings!$E9,M$3),1,0)</f>
        <v>0</v>
      </c>
      <c r="N9" s="13">
        <f>IF(EXACT(Buildings!$F9,N$3),1,0)*Buildings!$G9-IF(EXACT(Buildings!$E9,N$3),1,0)</f>
        <v>0</v>
      </c>
    </row>
    <row r="10">
      <c r="A10" s="10" t="s">
        <v>244</v>
      </c>
      <c r="B10" s="10" t="s">
        <v>244</v>
      </c>
      <c r="C10" s="10" t="s">
        <v>21</v>
      </c>
      <c r="D10" s="1" t="s">
        <v>188</v>
      </c>
      <c r="E10" s="1" t="s">
        <v>43</v>
      </c>
      <c r="F10" s="10" t="s">
        <v>46</v>
      </c>
      <c r="G10" s="1">
        <v>1.0</v>
      </c>
      <c r="H10" s="12">
        <v>2.0</v>
      </c>
      <c r="I10" s="13">
        <f>IF(EXACT(Buildings!$F10,I$3),1,0)*Buildings!$G10-IF(EXACT(Buildings!$E10,I$3),1,0)</f>
        <v>-1</v>
      </c>
      <c r="J10" s="13">
        <f>IF(EXACT(Buildings!$F10,J$3),1,0)*Buildings!$G10-IF(EXACT(Buildings!$E10,J$3),1,0)</f>
        <v>1</v>
      </c>
      <c r="K10" s="13">
        <f>IF(EXACT(Buildings!$F10,K$3),1,0)*Buildings!$G10-IF(EXACT(Buildings!$E10,K$3),1,0)</f>
        <v>0</v>
      </c>
      <c r="L10" s="13">
        <f>IF(EXACT(Buildings!$F10,L$3),1,0)*Buildings!$G10-IF(EXACT(Buildings!$E10,L$3),1,0)</f>
        <v>0</v>
      </c>
      <c r="M10" s="13">
        <f>IF(EXACT(Buildings!$F10,M$3),1,0)*Buildings!$G10-IF(EXACT(Buildings!$E10,M$3),1,0)</f>
        <v>0</v>
      </c>
      <c r="N10" s="13">
        <f>IF(EXACT(Buildings!$F10,N$3),1,0)*Buildings!$G10-IF(EXACT(Buildings!$E10,N$3),1,0)</f>
        <v>0</v>
      </c>
    </row>
    <row r="11">
      <c r="A11" s="1" t="s">
        <v>251</v>
      </c>
      <c r="B11" s="1" t="s">
        <v>251</v>
      </c>
      <c r="C11" s="1" t="s">
        <v>21</v>
      </c>
      <c r="D11" s="1" t="s">
        <v>188</v>
      </c>
      <c r="E11" s="1" t="s">
        <v>58</v>
      </c>
      <c r="F11" s="1" t="s">
        <v>49</v>
      </c>
      <c r="G11" s="1">
        <v>1.0</v>
      </c>
      <c r="H11" s="12">
        <v>4.0</v>
      </c>
      <c r="I11" s="13">
        <f>IF(EXACT(Buildings!$F11,I$3),1,0)*Buildings!$G11-IF(EXACT(Buildings!$E11,I$3),1,0)</f>
        <v>0</v>
      </c>
      <c r="J11" s="13">
        <f>IF(EXACT(Buildings!$F11,J$3),1,0)*Buildings!$G11-IF(EXACT(Buildings!$E11,J$3),1,0)</f>
        <v>0</v>
      </c>
      <c r="K11" s="13">
        <f>IF(EXACT(Buildings!$F11,K$3),1,0)*Buildings!$G11-IF(EXACT(Buildings!$E11,K$3),1,0)</f>
        <v>1</v>
      </c>
      <c r="L11" s="13">
        <f>IF(EXACT(Buildings!$F11,L$3),1,0)*Buildings!$G11-IF(EXACT(Buildings!$E11,L$3),1,0)</f>
        <v>0</v>
      </c>
      <c r="M11" s="13">
        <f>IF(EXACT(Buildings!$F11,M$3),1,0)*Buildings!$G11-IF(EXACT(Buildings!$E11,M$3),1,0)</f>
        <v>0</v>
      </c>
      <c r="N11" s="13">
        <f>IF(EXACT(Buildings!$F11,N$3),1,0)*Buildings!$G11-IF(EXACT(Buildings!$E11,N$3),1,0)</f>
        <v>-1</v>
      </c>
    </row>
    <row r="12">
      <c r="A12" s="10" t="s">
        <v>248</v>
      </c>
      <c r="B12" s="10" t="s">
        <v>248</v>
      </c>
      <c r="C12" s="10" t="s">
        <v>35</v>
      </c>
      <c r="D12" s="1" t="s">
        <v>188</v>
      </c>
      <c r="E12" s="1" t="s">
        <v>49</v>
      </c>
      <c r="F12" s="10" t="s">
        <v>52</v>
      </c>
      <c r="G12" s="1">
        <v>1.0</v>
      </c>
      <c r="H12" s="12">
        <v>2.0</v>
      </c>
      <c r="I12" s="13">
        <f>IF(EXACT(Buildings!$F12,I$3),1,0)*Buildings!$G12-IF(EXACT(Buildings!$E12,I$3),1,0)</f>
        <v>0</v>
      </c>
      <c r="J12" s="13">
        <f>IF(EXACT(Buildings!$F12,J$3),1,0)*Buildings!$G12-IF(EXACT(Buildings!$E12,J$3),1,0)</f>
        <v>0</v>
      </c>
      <c r="K12" s="13">
        <f>IF(EXACT(Buildings!$F12,K$3),1,0)*Buildings!$G12-IF(EXACT(Buildings!$E12,K$3),1,0)</f>
        <v>-1</v>
      </c>
      <c r="L12" s="13">
        <f>IF(EXACT(Buildings!$F12,L$3),1,0)*Buildings!$G12-IF(EXACT(Buildings!$E12,L$3),1,0)</f>
        <v>1</v>
      </c>
      <c r="M12" s="13">
        <f>IF(EXACT(Buildings!$F12,M$3),1,0)*Buildings!$G12-IF(EXACT(Buildings!$E12,M$3),1,0)</f>
        <v>0</v>
      </c>
      <c r="N12" s="13">
        <f>IF(EXACT(Buildings!$F12,N$3),1,0)*Buildings!$G12-IF(EXACT(Buildings!$E12,N$3),1,0)</f>
        <v>0</v>
      </c>
    </row>
    <row r="13">
      <c r="A13" s="1" t="s">
        <v>256</v>
      </c>
      <c r="B13" s="1" t="s">
        <v>256</v>
      </c>
      <c r="C13" s="1" t="s">
        <v>35</v>
      </c>
      <c r="D13" s="1" t="s">
        <v>188</v>
      </c>
      <c r="E13" s="1" t="s">
        <v>55</v>
      </c>
      <c r="F13" s="1" t="s">
        <v>52</v>
      </c>
      <c r="G13" s="1">
        <v>2.0</v>
      </c>
      <c r="H13" s="12">
        <v>10.0</v>
      </c>
      <c r="I13" s="13">
        <f>IF(EXACT(Buildings!$F13,I$3),1,0)*Buildings!$G13-IF(EXACT(Buildings!$E13,I$3),1,0)</f>
        <v>0</v>
      </c>
      <c r="J13" s="13">
        <f>IF(EXACT(Buildings!$F13,J$3),1,0)*Buildings!$G13-IF(EXACT(Buildings!$E13,J$3),1,0)</f>
        <v>0</v>
      </c>
      <c r="K13" s="13">
        <f>IF(EXACT(Buildings!$F13,K$3),1,0)*Buildings!$G13-IF(EXACT(Buildings!$E13,K$3),1,0)</f>
        <v>0</v>
      </c>
      <c r="L13" s="13">
        <f>IF(EXACT(Buildings!$F13,L$3),1,0)*Buildings!$G13-IF(EXACT(Buildings!$E13,L$3),1,0)</f>
        <v>2</v>
      </c>
      <c r="M13" s="13">
        <f>IF(EXACT(Buildings!$F13,M$3),1,0)*Buildings!$G13-IF(EXACT(Buildings!$E13,M$3),1,0)</f>
        <v>-1</v>
      </c>
      <c r="N13" s="13">
        <f>IF(EXACT(Buildings!$F13,N$3),1,0)*Buildings!$G13-IF(EXACT(Buildings!$E13,N$3),1,0)</f>
        <v>0</v>
      </c>
    </row>
    <row r="14">
      <c r="A14" s="22" t="s">
        <v>249</v>
      </c>
      <c r="B14" s="22" t="s">
        <v>249</v>
      </c>
      <c r="C14" s="11" t="s">
        <v>37</v>
      </c>
      <c r="D14" s="1" t="s">
        <v>188</v>
      </c>
      <c r="E14" s="1" t="s">
        <v>43</v>
      </c>
      <c r="F14" s="10" t="s">
        <v>46</v>
      </c>
      <c r="G14" s="1">
        <v>2.0</v>
      </c>
      <c r="H14" s="12">
        <v>2.0</v>
      </c>
      <c r="I14" s="13">
        <f>IF(EXACT(Buildings!$F14,I$3),1,0)*Buildings!$G14-IF(EXACT(Buildings!$E14,I$3),1,0)</f>
        <v>-1</v>
      </c>
      <c r="J14" s="13">
        <f>IF(EXACT(Buildings!$F14,J$3),1,0)*Buildings!$G14-IF(EXACT(Buildings!$E14,J$3),1,0)</f>
        <v>2</v>
      </c>
      <c r="K14" s="13">
        <f>IF(EXACT(Buildings!$F14,K$3),1,0)*Buildings!$G14-IF(EXACT(Buildings!$E14,K$3),1,0)</f>
        <v>0</v>
      </c>
      <c r="L14" s="13">
        <f>IF(EXACT(Buildings!$F14,L$3),1,0)*Buildings!$G14-IF(EXACT(Buildings!$E14,L$3),1,0)</f>
        <v>0</v>
      </c>
      <c r="M14" s="13">
        <f>IF(EXACT(Buildings!$F14,M$3),1,0)*Buildings!$G14-IF(EXACT(Buildings!$E14,M$3),1,0)</f>
        <v>0</v>
      </c>
      <c r="N14" s="13">
        <f>IF(EXACT(Buildings!$F14,N$3),1,0)*Buildings!$G14-IF(EXACT(Buildings!$E14,N$3),1,0)</f>
        <v>0</v>
      </c>
    </row>
    <row r="15">
      <c r="A15" s="32" t="s">
        <v>260</v>
      </c>
      <c r="B15" s="32" t="s">
        <v>260</v>
      </c>
      <c r="C15" s="1" t="s">
        <v>37</v>
      </c>
      <c r="D15" s="1" t="s">
        <v>188</v>
      </c>
      <c r="E15" s="1" t="s">
        <v>43</v>
      </c>
      <c r="F15" s="1" t="s">
        <v>58</v>
      </c>
      <c r="G15" s="1">
        <v>1.0</v>
      </c>
      <c r="H15" s="12">
        <v>2.0</v>
      </c>
      <c r="I15" s="13">
        <f>IF(EXACT(Buildings!$F15,I$3),1,0)*Buildings!$G15-IF(EXACT(Buildings!$E15,I$3),1,0)</f>
        <v>-1</v>
      </c>
      <c r="J15" s="13">
        <f>IF(EXACT(Buildings!$F15,J$3),1,0)*Buildings!$G15-IF(EXACT(Buildings!$E15,J$3),1,0)</f>
        <v>0</v>
      </c>
      <c r="K15" s="13">
        <f>IF(EXACT(Buildings!$F15,K$3),1,0)*Buildings!$G15-IF(EXACT(Buildings!$E15,K$3),1,0)</f>
        <v>0</v>
      </c>
      <c r="L15" s="13">
        <f>IF(EXACT(Buildings!$F15,L$3),1,0)*Buildings!$G15-IF(EXACT(Buildings!$E15,L$3),1,0)</f>
        <v>0</v>
      </c>
      <c r="M15" s="13">
        <f>IF(EXACT(Buildings!$F15,M$3),1,0)*Buildings!$G15-IF(EXACT(Buildings!$E15,M$3),1,0)</f>
        <v>0</v>
      </c>
      <c r="N15" s="13">
        <f>IF(EXACT(Buildings!$F15,N$3),1,0)*Buildings!$G15-IF(EXACT(Buildings!$E15,N$3),1,0)</f>
        <v>1</v>
      </c>
    </row>
    <row r="16">
      <c r="A16" s="1" t="s">
        <v>267</v>
      </c>
      <c r="B16" s="1" t="s">
        <v>267</v>
      </c>
      <c r="C16" s="1" t="s">
        <v>37</v>
      </c>
      <c r="D16" s="1" t="s">
        <v>188</v>
      </c>
      <c r="E16" s="1" t="s">
        <v>46</v>
      </c>
      <c r="F16" s="1" t="s">
        <v>58</v>
      </c>
      <c r="G16" s="1">
        <v>2.0</v>
      </c>
      <c r="H16" s="12">
        <v>2.0</v>
      </c>
      <c r="I16" s="13">
        <f>IF(EXACT(Buildings!$F16,I$3),1,0)*Buildings!$G16-IF(EXACT(Buildings!$E16,I$3),1,0)</f>
        <v>0</v>
      </c>
      <c r="J16" s="13">
        <f>IF(EXACT(Buildings!$F16,J$3),1,0)*Buildings!$G16-IF(EXACT(Buildings!$E16,J$3),1,0)</f>
        <v>-1</v>
      </c>
      <c r="K16" s="13">
        <f>IF(EXACT(Buildings!$F16,K$3),1,0)*Buildings!$G16-IF(EXACT(Buildings!$E16,K$3),1,0)</f>
        <v>0</v>
      </c>
      <c r="L16" s="13">
        <f>IF(EXACT(Buildings!$F16,L$3),1,0)*Buildings!$G16-IF(EXACT(Buildings!$E16,L$3),1,0)</f>
        <v>0</v>
      </c>
      <c r="M16" s="13">
        <f>IF(EXACT(Buildings!$F16,M$3),1,0)*Buildings!$G16-IF(EXACT(Buildings!$E16,M$3),1,0)</f>
        <v>0</v>
      </c>
      <c r="N16" s="13">
        <f>IF(EXACT(Buildings!$F16,N$3),1,0)*Buildings!$G16-IF(EXACT(Buildings!$E16,N$3),1,0)</f>
        <v>2</v>
      </c>
    </row>
    <row r="17">
      <c r="A17" s="10" t="s">
        <v>250</v>
      </c>
      <c r="B17" s="10" t="s">
        <v>250</v>
      </c>
      <c r="C17" s="11" t="s">
        <v>33</v>
      </c>
      <c r="D17" s="1" t="s">
        <v>188</v>
      </c>
      <c r="E17" s="1" t="s">
        <v>46</v>
      </c>
      <c r="F17" s="10" t="s">
        <v>43</v>
      </c>
      <c r="G17" s="1">
        <v>1.0</v>
      </c>
      <c r="H17" s="12">
        <v>2.0</v>
      </c>
      <c r="I17" s="12">
        <v>2.0</v>
      </c>
      <c r="J17" s="13">
        <f>IF(EXACT(Buildings!$F17,J$3),1,0)*Buildings!$G17-IF(EXACT(Buildings!$E17,J$3),1,0)</f>
        <v>-1</v>
      </c>
      <c r="K17" s="13">
        <f>IF(EXACT(Buildings!$F17,K$3),1,0)*Buildings!$G17-IF(EXACT(Buildings!$E17,K$3),1,0)</f>
        <v>0</v>
      </c>
      <c r="L17" s="13">
        <f>IF(EXACT(Buildings!$F17,L$3),1,0)*Buildings!$G17-IF(EXACT(Buildings!$E17,L$3),1,0)</f>
        <v>0</v>
      </c>
      <c r="M17" s="13">
        <f>IF(EXACT(Buildings!$F17,M$3),1,0)*Buildings!$G17-IF(EXACT(Buildings!$E17,M$3),1,0)</f>
        <v>0</v>
      </c>
      <c r="N17" s="13">
        <f>IF(EXACT(Buildings!$F17,N$3),1,0)*Buildings!$G17-IF(EXACT(Buildings!$E17,N$3),1,0)</f>
        <v>0</v>
      </c>
    </row>
    <row r="18">
      <c r="A18" s="1" t="s">
        <v>254</v>
      </c>
      <c r="B18" s="1" t="s">
        <v>254</v>
      </c>
      <c r="C18" s="1" t="s">
        <v>33</v>
      </c>
      <c r="D18" s="1" t="s">
        <v>188</v>
      </c>
      <c r="E18" s="1" t="s">
        <v>52</v>
      </c>
      <c r="F18" s="1" t="s">
        <v>58</v>
      </c>
      <c r="G18" s="1">
        <v>2.0</v>
      </c>
      <c r="H18" s="12">
        <v>2.0</v>
      </c>
      <c r="I18" s="13">
        <f>IF(EXACT(Buildings!$F18,I$3),1,0)*Buildings!$G18-IF(EXACT(Buildings!$E18,I$3),1,0)</f>
        <v>0</v>
      </c>
      <c r="J18" s="13">
        <f>IF(EXACT(Buildings!$F18,J$3),1,0)*Buildings!$G18-IF(EXACT(Buildings!$E18,J$3),1,0)</f>
        <v>0</v>
      </c>
      <c r="K18" s="13">
        <f>IF(EXACT(Buildings!$F18,K$3),1,0)*Buildings!$G18-IF(EXACT(Buildings!$E18,K$3),1,0)</f>
        <v>0</v>
      </c>
      <c r="L18" s="13">
        <f>IF(EXACT(Buildings!$F18,L$3),1,0)*Buildings!$G18-IF(EXACT(Buildings!$E18,L$3),1,0)</f>
        <v>-1</v>
      </c>
      <c r="M18" s="13">
        <f>IF(EXACT(Buildings!$F18,M$3),1,0)*Buildings!$G18-IF(EXACT(Buildings!$E18,M$3),1,0)</f>
        <v>0</v>
      </c>
      <c r="N18" s="13">
        <f>IF(EXACT(Buildings!$F18,N$3),1,0)*Buildings!$G18-IF(EXACT(Buildings!$E18,N$3),1,0)</f>
        <v>2</v>
      </c>
    </row>
    <row r="19">
      <c r="A19" s="10" t="s">
        <v>252</v>
      </c>
      <c r="B19" s="10" t="s">
        <v>252</v>
      </c>
      <c r="C19" s="10" t="s">
        <v>19</v>
      </c>
      <c r="D19" s="1" t="s">
        <v>188</v>
      </c>
      <c r="E19" s="1" t="s">
        <v>46</v>
      </c>
      <c r="F19" s="10" t="s">
        <v>55</v>
      </c>
      <c r="G19" s="1">
        <v>1.0</v>
      </c>
      <c r="H19" s="12">
        <v>2.0</v>
      </c>
      <c r="I19" s="13">
        <f>IF(EXACT(Buildings!$F19,I$3),1,0)*Buildings!$G19-IF(EXACT(Buildings!$E19,I$3),1,0)</f>
        <v>0</v>
      </c>
      <c r="J19" s="13">
        <f>IF(EXACT(Buildings!$F19,J$3),1,0)*Buildings!$G19-IF(EXACT(Buildings!$E19,J$3),1,0)</f>
        <v>-1</v>
      </c>
      <c r="K19" s="13">
        <f>IF(EXACT(Buildings!$F19,K$3),1,0)*Buildings!$G19-IF(EXACT(Buildings!$E19,K$3),1,0)</f>
        <v>0</v>
      </c>
      <c r="L19" s="13">
        <f>IF(EXACT(Buildings!$F19,L$3),1,0)*Buildings!$G19-IF(EXACT(Buildings!$E19,L$3),1,0)</f>
        <v>0</v>
      </c>
      <c r="M19" s="13">
        <f>IF(EXACT(Buildings!$F19,M$3),1,0)*Buildings!$G19-IF(EXACT(Buildings!$E19,M$3),1,0)</f>
        <v>1</v>
      </c>
      <c r="N19" s="13">
        <f>IF(EXACT(Buildings!$F19,N$3),1,0)*Buildings!$G19-IF(EXACT(Buildings!$E19,N$3),1,0)</f>
        <v>0</v>
      </c>
    </row>
    <row r="20">
      <c r="A20" s="1" t="s">
        <v>261</v>
      </c>
      <c r="B20" s="1" t="s">
        <v>261</v>
      </c>
      <c r="C20" t="s">
        <v>19</v>
      </c>
      <c r="D20" s="1" t="s">
        <v>188</v>
      </c>
      <c r="E20" s="1" t="s">
        <v>52</v>
      </c>
      <c r="F20" s="1" t="s">
        <v>55</v>
      </c>
      <c r="G20" s="1">
        <v>2.0</v>
      </c>
      <c r="H20" s="12">
        <v>10.0</v>
      </c>
      <c r="I20" s="13">
        <f>IF(EXACT(Buildings!$F20,I$3),1,0)*Buildings!$G20-IF(EXACT(Buildings!$E20,I$3),1,0)</f>
        <v>0</v>
      </c>
      <c r="J20" s="13">
        <f>IF(EXACT(Buildings!$F20,J$3),1,0)*Buildings!$G20-IF(EXACT(Buildings!$E20,J$3),1,0)</f>
        <v>0</v>
      </c>
      <c r="K20" s="13">
        <f>IF(EXACT(Buildings!$F20,K$3),1,0)*Buildings!$G20-IF(EXACT(Buildings!$E20,K$3),1,0)</f>
        <v>0</v>
      </c>
      <c r="L20" s="13">
        <f>IF(EXACT(Buildings!$F20,L$3),1,0)*Buildings!$G20-IF(EXACT(Buildings!$E20,L$3),1,0)</f>
        <v>-1</v>
      </c>
      <c r="M20" s="13">
        <f>IF(EXACT(Buildings!$F20,M$3),1,0)*Buildings!$G20-IF(EXACT(Buildings!$E20,M$3),1,0)</f>
        <v>2</v>
      </c>
      <c r="N20" s="13">
        <f>IF(EXACT(Buildings!$F20,N$3),1,0)*Buildings!$G20-IF(EXACT(Buildings!$E20,N$3),1,0)</f>
        <v>0</v>
      </c>
    </row>
    <row r="21">
      <c r="A21" s="10" t="s">
        <v>265</v>
      </c>
      <c r="B21" s="10" t="s">
        <v>265</v>
      </c>
      <c r="C21" s="10" t="s">
        <v>25</v>
      </c>
      <c r="D21" s="1" t="s">
        <v>188</v>
      </c>
      <c r="E21" s="1" t="s">
        <v>52</v>
      </c>
      <c r="F21" s="10" t="s">
        <v>49</v>
      </c>
      <c r="G21" s="1">
        <v>2.0</v>
      </c>
      <c r="H21" s="12">
        <v>2.0</v>
      </c>
      <c r="I21" s="13">
        <f>IF(EXACT(Buildings!$F21,I$3),1,0)*Buildings!$G21-IF(EXACT(Buildings!$E21,I$3),1,0)</f>
        <v>0</v>
      </c>
      <c r="J21" s="13">
        <f>IF(EXACT(Buildings!$F21,J$3),1,0)*Buildings!$G21-IF(EXACT(Buildings!$E21,J$3),1,0)</f>
        <v>0</v>
      </c>
      <c r="K21" s="13">
        <f>IF(EXACT(Buildings!$F21,K$3),1,0)*Buildings!$G21-IF(EXACT(Buildings!$E21,K$3),1,0)</f>
        <v>2</v>
      </c>
      <c r="L21" s="13">
        <f>IF(EXACT(Buildings!$F21,L$3),1,0)*Buildings!$G21-IF(EXACT(Buildings!$E21,L$3),1,0)</f>
        <v>-1</v>
      </c>
      <c r="M21" s="13">
        <f>IF(EXACT(Buildings!$F21,M$3),1,0)*Buildings!$G21-IF(EXACT(Buildings!$E21,M$3),1,0)</f>
        <v>0</v>
      </c>
      <c r="N21" s="13">
        <f>IF(EXACT(Buildings!$F21,N$3),1,0)*Buildings!$G21-IF(EXACT(Buildings!$E21,N$3),1,0)</f>
        <v>0</v>
      </c>
    </row>
    <row r="22">
      <c r="A22" s="1" t="s">
        <v>262</v>
      </c>
      <c r="B22" s="1" t="s">
        <v>262</v>
      </c>
      <c r="C22" s="1" t="s">
        <v>25</v>
      </c>
      <c r="D22" s="1" t="s">
        <v>188</v>
      </c>
      <c r="E22" s="1" t="s">
        <v>46</v>
      </c>
      <c r="F22" s="1" t="s">
        <v>52</v>
      </c>
      <c r="G22" s="1">
        <v>1.0</v>
      </c>
      <c r="H22" s="12">
        <v>6.0</v>
      </c>
      <c r="I22" s="13">
        <f>IF(EXACT(Buildings!$F22,I$3),1,0)*Buildings!$G22-IF(EXACT(Buildings!$E22,I$3),1,0)</f>
        <v>0</v>
      </c>
      <c r="J22" s="13">
        <f>IF(EXACT(Buildings!$F22,J$3),1,0)*Buildings!$G22-IF(EXACT(Buildings!$E22,J$3),1,0)</f>
        <v>-1</v>
      </c>
      <c r="K22" s="13">
        <f>IF(EXACT(Buildings!$F22,K$3),1,0)*Buildings!$G22-IF(EXACT(Buildings!$E22,K$3),1,0)</f>
        <v>0</v>
      </c>
      <c r="L22" s="13">
        <f>IF(EXACT(Buildings!$F22,L$3),1,0)*Buildings!$G22-IF(EXACT(Buildings!$E22,L$3),1,0)</f>
        <v>1</v>
      </c>
      <c r="M22" s="13">
        <f>IF(EXACT(Buildings!$F22,M$3),1,0)*Buildings!$G22-IF(EXACT(Buildings!$E22,M$3),1,0)</f>
        <v>0</v>
      </c>
      <c r="N22" s="13">
        <f>IF(EXACT(Buildings!$F22,N$3),1,0)*Buildings!$G22-IF(EXACT(Buildings!$E22,N$3),1,0)</f>
        <v>0</v>
      </c>
    </row>
    <row r="23">
      <c r="A23" s="10" t="s">
        <v>268</v>
      </c>
      <c r="B23" s="10" t="s">
        <v>268</v>
      </c>
      <c r="C23" s="10" t="s">
        <v>23</v>
      </c>
      <c r="D23" s="1" t="s">
        <v>188</v>
      </c>
      <c r="E23" s="1" t="s">
        <v>55</v>
      </c>
      <c r="F23" s="10" t="s">
        <v>49</v>
      </c>
      <c r="G23" s="1">
        <v>1.0</v>
      </c>
      <c r="H23" s="12">
        <v>2.0</v>
      </c>
      <c r="I23" s="13">
        <f>IF(EXACT(Buildings!$F23,I$3),1,0)*Buildings!$G23-IF(EXACT(Buildings!$E23,I$3),1,0)</f>
        <v>0</v>
      </c>
      <c r="J23" s="13">
        <f>IF(EXACT(Buildings!$F23,J$3),1,0)*Buildings!$G23-IF(EXACT(Buildings!$E23,J$3),1,0)</f>
        <v>0</v>
      </c>
      <c r="K23" s="13">
        <f>IF(EXACT(Buildings!$F23,K$3),1,0)*Buildings!$G23-IF(EXACT(Buildings!$E23,K$3),1,0)</f>
        <v>1</v>
      </c>
      <c r="L23" s="13">
        <f>IF(EXACT(Buildings!$F23,L$3),1,0)*Buildings!$G23-IF(EXACT(Buildings!$E23,L$3),1,0)</f>
        <v>0</v>
      </c>
      <c r="M23" s="13">
        <f>IF(EXACT(Buildings!$F23,M$3),1,0)*Buildings!$G23-IF(EXACT(Buildings!$E23,M$3),1,0)</f>
        <v>-1</v>
      </c>
      <c r="N23" s="13">
        <f>IF(EXACT(Buildings!$F23,N$3),1,0)*Buildings!$G23-IF(EXACT(Buildings!$E23,N$3),1,0)</f>
        <v>0</v>
      </c>
    </row>
    <row r="24">
      <c r="A24" s="1" t="s">
        <v>263</v>
      </c>
      <c r="B24" s="1" t="s">
        <v>263</v>
      </c>
      <c r="C24" s="1" t="s">
        <v>23</v>
      </c>
      <c r="D24" s="1" t="s">
        <v>188</v>
      </c>
      <c r="E24" s="1" t="s">
        <v>52</v>
      </c>
      <c r="F24" s="1" t="s">
        <v>46</v>
      </c>
      <c r="G24" s="1">
        <v>2.0</v>
      </c>
      <c r="H24" s="12">
        <v>8.0</v>
      </c>
      <c r="I24" s="13">
        <f>IF(EXACT(Buildings!$F24,I$3),1,0)*Buildings!$G24-IF(EXACT(Buildings!$E24,I$3),1,0)</f>
        <v>0</v>
      </c>
      <c r="J24" s="13">
        <f>IF(EXACT(Buildings!$F24,J$3),1,0)*Buildings!$G24-IF(EXACT(Buildings!$E24,J$3),1,0)</f>
        <v>2</v>
      </c>
      <c r="K24" s="13">
        <f>IF(EXACT(Buildings!$F24,K$3),1,0)*Buildings!$G24-IF(EXACT(Buildings!$E24,K$3),1,0)</f>
        <v>0</v>
      </c>
      <c r="L24" s="13">
        <f>IF(EXACT(Buildings!$F24,L$3),1,0)*Buildings!$G24-IF(EXACT(Buildings!$E24,L$3),1,0)</f>
        <v>-1</v>
      </c>
      <c r="M24" s="13">
        <f>IF(EXACT(Buildings!$F24,M$3),1,0)*Buildings!$G24-IF(EXACT(Buildings!$E24,M$3),1,0)</f>
        <v>0</v>
      </c>
      <c r="N24" s="13">
        <f>IF(EXACT(Buildings!$F24,N$3),1,0)*Buildings!$G24-IF(EXACT(Buildings!$E24,N$3),1,0)</f>
        <v>0</v>
      </c>
    </row>
    <row r="25">
      <c r="H25" s="13"/>
      <c r="I25" s="13">
        <f>IF(EXACT(Buildings!$F25,I$3),1,0)*Buildings!$G25-IF(EXACT(Buildings!$E25,I$3),1,0)</f>
        <v>0</v>
      </c>
      <c r="J25" s="13">
        <f>IF(EXACT(Buildings!$F25,J$3),1,0)*Buildings!$G25-IF(EXACT(Buildings!$E25,J$3),1,0)</f>
        <v>0</v>
      </c>
      <c r="K25" s="13">
        <f>IF(EXACT(Buildings!$F25,K$3),1,0)*Buildings!$G25-IF(EXACT(Buildings!$E25,K$3),1,0)</f>
        <v>0</v>
      </c>
      <c r="L25" s="13">
        <f>IF(EXACT(Buildings!$F25,L$3),1,0)*Buildings!$G25-IF(EXACT(Buildings!$E25,L$3),1,0)</f>
        <v>0</v>
      </c>
      <c r="M25" s="13">
        <f>IF(EXACT(Buildings!$F25,M$3),1,0)*Buildings!$G25-IF(EXACT(Buildings!$E25,M$3),1,0)</f>
        <v>0</v>
      </c>
      <c r="N25" s="13">
        <f>IF(EXACT(Buildings!$F25,N$3),1,0)*Buildings!$G25-IF(EXACT(Buildings!$E25,N$3),1,0)</f>
        <v>0</v>
      </c>
    </row>
    <row r="26">
      <c r="H26" s="13"/>
      <c r="I26" s="13">
        <f>IF(EXACT(Buildings!$F26,I$3),1,0)*Buildings!$G26-IF(EXACT(Buildings!$E26,I$3),1,0)</f>
        <v>0</v>
      </c>
      <c r="J26" s="13">
        <f>IF(EXACT(Buildings!$F26,J$3),1,0)*Buildings!$G26-IF(EXACT(Buildings!$E26,J$3),1,0)</f>
        <v>0</v>
      </c>
      <c r="K26" s="13">
        <f>IF(EXACT(Buildings!$F26,K$3),1,0)*Buildings!$G26-IF(EXACT(Buildings!$E26,K$3),1,0)</f>
        <v>0</v>
      </c>
      <c r="L26" s="13">
        <f>IF(EXACT(Buildings!$F26,L$3),1,0)*Buildings!$G26-IF(EXACT(Buildings!$E26,L$3),1,0)</f>
        <v>0</v>
      </c>
      <c r="M26" s="13">
        <f>IF(EXACT(Buildings!$F26,M$3),1,0)*Buildings!$G26-IF(EXACT(Buildings!$E26,M$3),1,0)</f>
        <v>0</v>
      </c>
      <c r="N26" s="13">
        <f>IF(EXACT(Buildings!$F26,N$3),1,0)*Buildings!$G26-IF(EXACT(Buildings!$E26,N$3),1,0)</f>
        <v>0</v>
      </c>
    </row>
    <row r="27">
      <c r="H27" s="13"/>
      <c r="I27" s="13"/>
      <c r="J27" s="13"/>
      <c r="K27" s="13"/>
      <c r="L27" s="13"/>
      <c r="M27" s="13"/>
      <c r="N27" s="13"/>
    </row>
    <row r="28">
      <c r="H28" s="13"/>
      <c r="I28" s="13"/>
      <c r="J28" s="13"/>
      <c r="K28" s="13"/>
      <c r="L28" s="13"/>
      <c r="M28" s="13"/>
      <c r="N28" s="13"/>
    </row>
    <row r="29">
      <c r="H29" s="13"/>
      <c r="I29" s="13"/>
      <c r="J29" s="13"/>
      <c r="K29" s="13"/>
      <c r="L29" s="13"/>
      <c r="M29" s="13"/>
      <c r="N29" s="13"/>
    </row>
    <row r="30">
      <c r="H30" s="13"/>
      <c r="I30" s="13"/>
      <c r="J30" s="13"/>
      <c r="K30" s="13"/>
      <c r="L30" s="13"/>
      <c r="M30" s="13"/>
      <c r="N30" s="13"/>
    </row>
    <row r="31">
      <c r="H31" s="13"/>
      <c r="I31" s="13"/>
      <c r="J31" s="13"/>
      <c r="K31" s="13"/>
      <c r="L31" s="13"/>
      <c r="M31" s="13"/>
      <c r="N31" s="13"/>
    </row>
    <row r="32">
      <c r="H32" s="13"/>
      <c r="I32" s="13"/>
      <c r="J32" s="13"/>
      <c r="K32" s="13"/>
      <c r="L32" s="13"/>
      <c r="M32" s="13"/>
      <c r="N32" s="13"/>
    </row>
    <row r="33">
      <c r="H33" s="13"/>
      <c r="I33" s="13"/>
      <c r="J33" s="13"/>
      <c r="K33" s="13"/>
      <c r="L33" s="13"/>
      <c r="M33" s="13"/>
      <c r="N33" s="13"/>
    </row>
    <row r="34">
      <c r="H34" s="13"/>
      <c r="I34" s="13"/>
      <c r="J34" s="13"/>
      <c r="K34" s="13"/>
      <c r="L34" s="13"/>
      <c r="M34" s="13"/>
      <c r="N34" s="13"/>
    </row>
    <row r="35">
      <c r="H35" s="13"/>
      <c r="I35" s="13"/>
      <c r="J35" s="13"/>
      <c r="K35" s="13"/>
      <c r="L35" s="13"/>
      <c r="M35" s="13"/>
      <c r="N35" s="13"/>
    </row>
    <row r="36">
      <c r="H36" s="13"/>
      <c r="I36" s="13"/>
      <c r="J36" s="13"/>
      <c r="K36" s="13"/>
      <c r="L36" s="13"/>
      <c r="M36" s="13"/>
      <c r="N36" s="13"/>
    </row>
  </sheetData>
  <conditionalFormatting sqref="I3:M36 N3:N39 H4:H36 H38:I49 J38:J47 K38:K39 L38:L49 M38:M39 K43:K49 J49">
    <cfRule type="cellIs" dxfId="0" priority="1" operator="lessThan">
      <formula>0</formula>
    </cfRule>
  </conditionalFormatting>
  <conditionalFormatting sqref="I3:M36 N3:N39 H4:H36 H38:I49 J38:J47 K38:K39 L38:L49 M38:M39 K43:K49 J49">
    <cfRule type="cellIs" dxfId="1" priority="2" operator="greaterThan">
      <formula>0</formula>
    </cfRule>
  </conditionalFormatting>
  <conditionalFormatting sqref="C2:C12 A4:B8 A10:B12 A14:B15 C14 A17:B17 C17:C21 A19:B21 A23:C24">
    <cfRule type="cellIs" dxfId="0" priority="3" operator="lessThan">
      <formula>0</formula>
    </cfRule>
  </conditionalFormatting>
  <conditionalFormatting sqref="C2:C12 A4:B8 A10:B12 A14:B15 C14 A17:B17 C17:C21 A19:B21 A23:C24">
    <cfRule type="cellIs" dxfId="1" priority="4" operator="greaterThan">
      <formula>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44.14"/>
    <col customWidth="1" min="5" max="5" width="20.29"/>
  </cols>
  <sheetData>
    <row r="1">
      <c r="A1" s="1" t="s">
        <v>0</v>
      </c>
    </row>
    <row r="2">
      <c r="A2" s="2" t="s">
        <v>1</v>
      </c>
      <c r="B2" s="2" t="s">
        <v>2</v>
      </c>
      <c r="C2" s="2" t="s">
        <v>1</v>
      </c>
      <c r="D2" s="2" t="s">
        <v>1</v>
      </c>
      <c r="E2" s="1" t="s">
        <v>152</v>
      </c>
    </row>
    <row r="3">
      <c r="A3" s="2" t="s">
        <v>4</v>
      </c>
      <c r="B3" s="2" t="s">
        <v>5</v>
      </c>
      <c r="C3" s="2" t="s">
        <v>153</v>
      </c>
      <c r="D3" s="2" t="s">
        <v>154</v>
      </c>
      <c r="F3" s="2"/>
    </row>
    <row r="4">
      <c r="A4" s="1" t="s">
        <v>155</v>
      </c>
      <c r="B4" s="1" t="s">
        <v>155</v>
      </c>
      <c r="C4" s="1" t="s">
        <v>156</v>
      </c>
      <c r="D4" s="1" t="s">
        <v>157</v>
      </c>
      <c r="E4" s="1" t="s">
        <v>158</v>
      </c>
      <c r="F4" s="2"/>
    </row>
    <row r="5">
      <c r="A5" s="1" t="s">
        <v>159</v>
      </c>
      <c r="B5" s="1" t="s">
        <v>159</v>
      </c>
      <c r="C5" s="1" t="s">
        <v>156</v>
      </c>
      <c r="D5" s="1" t="s">
        <v>160</v>
      </c>
      <c r="F5" s="2"/>
    </row>
    <row r="6">
      <c r="A6" s="1" t="s">
        <v>162</v>
      </c>
      <c r="B6" s="1" t="s">
        <v>162</v>
      </c>
      <c r="C6" s="1" t="s">
        <v>156</v>
      </c>
      <c r="D6" s="1" t="s">
        <v>163</v>
      </c>
      <c r="F6" s="2"/>
    </row>
    <row r="7">
      <c r="A7" s="1" t="s">
        <v>164</v>
      </c>
      <c r="B7" s="1" t="s">
        <v>164</v>
      </c>
      <c r="C7" s="1" t="s">
        <v>156</v>
      </c>
      <c r="D7" s="1" t="s">
        <v>166</v>
      </c>
      <c r="F7" s="2"/>
    </row>
    <row r="8">
      <c r="A8" s="1" t="s">
        <v>171</v>
      </c>
      <c r="B8" s="1" t="s">
        <v>171</v>
      </c>
      <c r="C8" s="1" t="s">
        <v>156</v>
      </c>
      <c r="D8" s="1" t="s">
        <v>172</v>
      </c>
    </row>
    <row r="9">
      <c r="A9" s="1" t="s">
        <v>173</v>
      </c>
      <c r="B9" s="1" t="s">
        <v>173</v>
      </c>
      <c r="C9" s="1" t="s">
        <v>156</v>
      </c>
      <c r="D9" s="1" t="s">
        <v>174</v>
      </c>
    </row>
    <row r="10">
      <c r="A10" s="1" t="s">
        <v>175</v>
      </c>
      <c r="B10" s="1" t="s">
        <v>175</v>
      </c>
      <c r="C10" s="1" t="s">
        <v>156</v>
      </c>
      <c r="D10" s="1" t="s">
        <v>176</v>
      </c>
    </row>
    <row r="11">
      <c r="A11" s="1" t="s">
        <v>177</v>
      </c>
      <c r="B11" s="1" t="s">
        <v>177</v>
      </c>
      <c r="C11" s="1" t="s">
        <v>156</v>
      </c>
      <c r="D11" s="1" t="s">
        <v>178</v>
      </c>
    </row>
    <row r="12">
      <c r="A12" s="1" t="s">
        <v>180</v>
      </c>
      <c r="B12" s="1" t="s">
        <v>180</v>
      </c>
      <c r="C12" s="1" t="s">
        <v>156</v>
      </c>
      <c r="D12" s="1" t="s">
        <v>181</v>
      </c>
      <c r="F12" s="2"/>
    </row>
    <row r="13">
      <c r="A13" s="1" t="s">
        <v>182</v>
      </c>
      <c r="B13" s="1" t="s">
        <v>182</v>
      </c>
      <c r="C13" s="1" t="s">
        <v>156</v>
      </c>
      <c r="D13" s="1" t="s">
        <v>183</v>
      </c>
      <c r="F13" s="2"/>
    </row>
    <row r="14">
      <c r="A14" s="1" t="s">
        <v>184</v>
      </c>
      <c r="B14" s="1" t="s">
        <v>184</v>
      </c>
      <c r="C14" s="1" t="s">
        <v>156</v>
      </c>
      <c r="D14" s="1" t="s">
        <v>185</v>
      </c>
    </row>
    <row r="15">
      <c r="A15" s="1" t="s">
        <v>186</v>
      </c>
      <c r="B15" s="1" t="s">
        <v>186</v>
      </c>
      <c r="C15" s="1" t="s">
        <v>156</v>
      </c>
      <c r="D15" s="1" t="s">
        <v>187</v>
      </c>
      <c r="F15" s="2"/>
    </row>
    <row r="16">
      <c r="A16" s="1" t="s">
        <v>189</v>
      </c>
      <c r="B16" s="1" t="s">
        <v>189</v>
      </c>
      <c r="C16" s="1" t="s">
        <v>156</v>
      </c>
      <c r="D16" s="1" t="s">
        <v>190</v>
      </c>
    </row>
    <row r="17">
      <c r="A17" s="1" t="s">
        <v>191</v>
      </c>
      <c r="B17" s="1" t="s">
        <v>191</v>
      </c>
      <c r="C17" s="1" t="s">
        <v>156</v>
      </c>
      <c r="D17" s="1" t="s">
        <v>192</v>
      </c>
      <c r="F17" s="2"/>
    </row>
    <row r="18">
      <c r="A18" s="1" t="s">
        <v>193</v>
      </c>
      <c r="B18" s="1" t="s">
        <v>193</v>
      </c>
      <c r="C18" s="1" t="s">
        <v>156</v>
      </c>
      <c r="D18" s="1" t="s">
        <v>194</v>
      </c>
    </row>
    <row r="19">
      <c r="A19" s="1" t="s">
        <v>195</v>
      </c>
      <c r="B19" s="1" t="s">
        <v>195</v>
      </c>
      <c r="C19" s="1" t="s">
        <v>156</v>
      </c>
      <c r="D19" s="1" t="s">
        <v>196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row r="2">
      <c r="A2" s="2" t="s">
        <v>1</v>
      </c>
      <c r="B2" s="2" t="s">
        <v>2</v>
      </c>
      <c r="C2" s="8" t="s">
        <v>1</v>
      </c>
      <c r="D2" s="8" t="s">
        <v>1</v>
      </c>
    </row>
    <row r="3">
      <c r="A3" s="2" t="s">
        <v>4</v>
      </c>
      <c r="B3" s="2" t="s">
        <v>5</v>
      </c>
      <c r="C3" s="8" t="s">
        <v>197</v>
      </c>
      <c r="D3" s="8" t="s">
        <v>198</v>
      </c>
    </row>
    <row r="4">
      <c r="A4" s="1" t="s">
        <v>199</v>
      </c>
      <c r="B4" s="1" t="s">
        <v>199</v>
      </c>
      <c r="C4" s="1" t="s">
        <v>37</v>
      </c>
      <c r="D4" s="1" t="s">
        <v>31</v>
      </c>
    </row>
    <row r="5">
      <c r="A5" s="1" t="s">
        <v>200</v>
      </c>
      <c r="B5" s="1" t="s">
        <v>200</v>
      </c>
      <c r="C5" s="1" t="s">
        <v>33</v>
      </c>
      <c r="D5" s="1" t="s">
        <v>31</v>
      </c>
    </row>
    <row r="6">
      <c r="A6" s="1" t="s">
        <v>201</v>
      </c>
      <c r="B6" s="1" t="s">
        <v>201</v>
      </c>
      <c r="C6" t="s">
        <v>29</v>
      </c>
      <c r="D6" s="1" t="s">
        <v>31</v>
      </c>
    </row>
    <row r="7">
      <c r="A7" s="1" t="s">
        <v>202</v>
      </c>
      <c r="B7" s="1" t="s">
        <v>202</v>
      </c>
      <c r="C7" t="s">
        <v>31</v>
      </c>
      <c r="D7" s="1" t="s">
        <v>37</v>
      </c>
    </row>
    <row r="8">
      <c r="A8" s="1" t="s">
        <v>203</v>
      </c>
      <c r="B8" s="1" t="s">
        <v>204</v>
      </c>
      <c r="C8" t="s">
        <v>27</v>
      </c>
      <c r="D8" s="1" t="s">
        <v>35</v>
      </c>
    </row>
    <row r="9">
      <c r="A9" s="1" t="s">
        <v>205</v>
      </c>
      <c r="B9" s="1" t="s">
        <v>205</v>
      </c>
      <c r="C9" s="1" t="s">
        <v>21</v>
      </c>
      <c r="D9" s="1" t="s">
        <v>25</v>
      </c>
    </row>
    <row r="10">
      <c r="A10" s="1" t="s">
        <v>207</v>
      </c>
      <c r="B10" s="1" t="s">
        <v>207</v>
      </c>
      <c r="C10" s="1" t="s">
        <v>35</v>
      </c>
      <c r="D10" s="1" t="s">
        <v>21</v>
      </c>
    </row>
    <row r="11">
      <c r="A11" s="1" t="s">
        <v>204</v>
      </c>
      <c r="B11" s="1" t="s">
        <v>204</v>
      </c>
      <c r="C11" s="1" t="s">
        <v>37</v>
      </c>
      <c r="D11" s="1" t="s">
        <v>35</v>
      </c>
    </row>
    <row r="12">
      <c r="A12" s="1" t="s">
        <v>208</v>
      </c>
      <c r="B12" s="1" t="s">
        <v>208</v>
      </c>
      <c r="C12" t="s">
        <v>33</v>
      </c>
      <c r="D12" s="1" t="s">
        <v>37</v>
      </c>
    </row>
    <row r="13">
      <c r="A13" s="1" t="s">
        <v>209</v>
      </c>
      <c r="B13" s="1" t="s">
        <v>209</v>
      </c>
      <c r="C13" t="s">
        <v>19</v>
      </c>
      <c r="D13" s="1" t="s">
        <v>23</v>
      </c>
    </row>
    <row r="14">
      <c r="A14" s="1" t="s">
        <v>210</v>
      </c>
      <c r="B14" s="1" t="s">
        <v>210</v>
      </c>
      <c r="C14" s="1" t="s">
        <v>25</v>
      </c>
      <c r="D14" s="1" t="s">
        <v>211</v>
      </c>
    </row>
    <row r="15">
      <c r="A15" s="1" t="s">
        <v>212</v>
      </c>
      <c r="B15" s="1" t="s">
        <v>212</v>
      </c>
      <c r="C15" t="s">
        <v>23</v>
      </c>
      <c r="D15" s="1" t="s">
        <v>29</v>
      </c>
    </row>
  </sheetData>
  <conditionalFormatting sqref="C2:C3 A5:A7 B5:C9 A9 A11:B15 C12:C15">
    <cfRule type="cellIs" dxfId="0" priority="1" operator="lessThan">
      <formula>0</formula>
    </cfRule>
  </conditionalFormatting>
  <conditionalFormatting sqref="C2:C3 A5:A7 B5:C9 A9 A11:B15 C12:C15">
    <cfRule type="cellIs" dxfId="1" priority="2" operator="greaterThan">
      <formula>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9" max="9" width="12.14"/>
    <col customWidth="1" min="10" max="10" width="19.86"/>
    <col customWidth="1" min="11" max="11" width="20.57"/>
    <col customWidth="1" min="12" max="12" width="21.14"/>
    <col customWidth="1" min="13" max="13" width="20.14"/>
    <col customWidth="1" min="14" max="14" width="22.29"/>
  </cols>
  <sheetData>
    <row r="1" ht="18.0" customHeight="1">
      <c r="A1" s="1" t="s">
        <v>213</v>
      </c>
    </row>
    <row r="2">
      <c r="A2" s="2" t="s">
        <v>1</v>
      </c>
      <c r="B2" s="2" t="s">
        <v>1</v>
      </c>
      <c r="C2" s="2" t="s">
        <v>16</v>
      </c>
      <c r="D2" s="2" t="s">
        <v>16</v>
      </c>
      <c r="E2" s="2" t="s">
        <v>16</v>
      </c>
      <c r="F2" s="2" t="s">
        <v>214</v>
      </c>
      <c r="G2" s="2" t="s">
        <v>215</v>
      </c>
      <c r="H2" s="2" t="s">
        <v>216</v>
      </c>
      <c r="I2" s="2" t="s">
        <v>216</v>
      </c>
      <c r="J2" s="2" t="s">
        <v>216</v>
      </c>
      <c r="K2" s="2" t="s">
        <v>216</v>
      </c>
      <c r="L2" s="2" t="s">
        <v>216</v>
      </c>
      <c r="M2" s="2" t="s">
        <v>216</v>
      </c>
      <c r="N2" s="2" t="s">
        <v>216</v>
      </c>
    </row>
    <row r="3">
      <c r="A3" s="2" t="s">
        <v>4</v>
      </c>
      <c r="B3" s="2" t="s">
        <v>153</v>
      </c>
      <c r="C3" s="2" t="s">
        <v>92</v>
      </c>
      <c r="D3" s="2" t="s">
        <v>34</v>
      </c>
      <c r="E3" s="2" t="s">
        <v>217</v>
      </c>
      <c r="F3" s="1"/>
      <c r="G3" s="1" t="s">
        <v>218</v>
      </c>
      <c r="H3" s="1" t="s">
        <v>219</v>
      </c>
    </row>
    <row r="4">
      <c r="A4" s="1" t="s">
        <v>6</v>
      </c>
      <c r="B4" s="1" t="s">
        <v>6</v>
      </c>
      <c r="C4" s="1">
        <v>0.0</v>
      </c>
      <c r="D4" s="1">
        <v>-1.0</v>
      </c>
      <c r="E4" s="1">
        <v>-1.0</v>
      </c>
      <c r="F4" t="b">
        <f>COUNTIF(Technologies!B:B,A4)&gt;0</f>
        <v>0</v>
      </c>
      <c r="G4" s="1" t="s">
        <v>220</v>
      </c>
    </row>
    <row r="5">
      <c r="A5" s="1" t="s">
        <v>8</v>
      </c>
      <c r="B5" s="1" t="s">
        <v>8</v>
      </c>
      <c r="C5" s="1">
        <v>0.0</v>
      </c>
      <c r="D5" s="1">
        <v>-1.0</v>
      </c>
      <c r="E5" s="1">
        <v>-1.0</v>
      </c>
      <c r="F5" t="b">
        <f>COUNTIF(Technologies!B:B,A5)&gt;0</f>
        <v>0</v>
      </c>
      <c r="G5" s="1" t="s">
        <v>220</v>
      </c>
    </row>
    <row r="6">
      <c r="A6" s="1" t="s">
        <v>10</v>
      </c>
      <c r="B6" s="1" t="s">
        <v>10</v>
      </c>
      <c r="C6" s="1">
        <v>0.0</v>
      </c>
      <c r="D6" s="1">
        <v>-1.0</v>
      </c>
      <c r="E6" s="1">
        <v>-1.0</v>
      </c>
      <c r="F6" t="b">
        <f>COUNTIF(Technologies!B:B,A6)&gt;0</f>
        <v>0</v>
      </c>
      <c r="G6" s="1" t="s">
        <v>220</v>
      </c>
    </row>
    <row r="7">
      <c r="A7" s="1" t="s">
        <v>12</v>
      </c>
      <c r="B7" s="1" t="s">
        <v>12</v>
      </c>
      <c r="C7" s="1">
        <v>0.0</v>
      </c>
      <c r="D7" s="1">
        <v>-1.0</v>
      </c>
      <c r="E7" s="1">
        <v>-1.0</v>
      </c>
      <c r="F7" t="b">
        <f>COUNTIF(Technologies!B:B,A7)&gt;0</f>
        <v>0</v>
      </c>
      <c r="G7" s="1" t="s">
        <v>220</v>
      </c>
    </row>
    <row r="8">
      <c r="A8" s="1" t="s">
        <v>14</v>
      </c>
      <c r="B8" s="1" t="s">
        <v>14</v>
      </c>
      <c r="C8" s="1">
        <v>0.0</v>
      </c>
      <c r="D8" s="1">
        <v>-1.0</v>
      </c>
      <c r="E8" s="1">
        <v>-1.0</v>
      </c>
      <c r="F8" t="b">
        <f>COUNTIF(Technologies!B:B,A8)&gt;0</f>
        <v>0</v>
      </c>
      <c r="G8" s="1" t="s">
        <v>220</v>
      </c>
    </row>
    <row r="9">
      <c r="A9" s="1" t="s">
        <v>221</v>
      </c>
      <c r="B9" s="14" t="s">
        <v>55</v>
      </c>
      <c r="C9" s="2">
        <v>1.0</v>
      </c>
      <c r="D9" s="14">
        <v>0.0</v>
      </c>
      <c r="E9" s="14">
        <v>0.0</v>
      </c>
      <c r="F9" t="b">
        <f>COUNTIF(Technologies!B:B,A9)&gt;0</f>
        <v>1</v>
      </c>
      <c r="G9" s="1" t="s">
        <v>55</v>
      </c>
      <c r="H9">
        <f>J15</f>
        <v>1</v>
      </c>
      <c r="J9" s="15">
        <f t="shared" ref="J9:N9" si="1">J10+J11</f>
        <v>21</v>
      </c>
      <c r="K9" s="16">
        <f t="shared" si="1"/>
        <v>42</v>
      </c>
      <c r="L9" s="17">
        <f t="shared" si="1"/>
        <v>63</v>
      </c>
      <c r="M9" s="15">
        <f t="shared" si="1"/>
        <v>105</v>
      </c>
      <c r="N9" s="16">
        <f t="shared" si="1"/>
        <v>168</v>
      </c>
    </row>
    <row r="10">
      <c r="A10" s="1" t="s">
        <v>223</v>
      </c>
      <c r="B10" s="14" t="s">
        <v>52</v>
      </c>
      <c r="C10">
        <v>2.0</v>
      </c>
      <c r="D10" s="14">
        <v>1.0</v>
      </c>
      <c r="E10" s="14">
        <v>0.0</v>
      </c>
      <c r="F10" t="b">
        <f>COUNTIF(Technologies!B:B,A10)&gt;0</f>
        <v>1</v>
      </c>
      <c r="G10" s="1" t="s">
        <v>52</v>
      </c>
      <c r="H10">
        <f>K15</f>
        <v>2</v>
      </c>
      <c r="J10" s="16">
        <f t="shared" ref="J10:N10" si="2">J11+J12</f>
        <v>13</v>
      </c>
      <c r="K10" s="17">
        <f t="shared" si="2"/>
        <v>26</v>
      </c>
      <c r="L10" s="15">
        <f t="shared" si="2"/>
        <v>39</v>
      </c>
      <c r="M10" s="16">
        <f t="shared" si="2"/>
        <v>65</v>
      </c>
      <c r="N10" s="17">
        <f t="shared" si="2"/>
        <v>104</v>
      </c>
    </row>
    <row r="11">
      <c r="A11" s="1" t="s">
        <v>224</v>
      </c>
      <c r="B11" s="14" t="s">
        <v>58</v>
      </c>
      <c r="C11">
        <v>3.0</v>
      </c>
      <c r="D11" s="14">
        <v>2.0</v>
      </c>
      <c r="E11" s="14">
        <v>0.0</v>
      </c>
      <c r="F11" t="b">
        <f>COUNTIF(Technologies!B:B,A11)&gt;0</f>
        <v>1</v>
      </c>
      <c r="G11" s="1" t="s">
        <v>58</v>
      </c>
      <c r="H11">
        <f>L15</f>
        <v>3</v>
      </c>
      <c r="J11" s="17">
        <f t="shared" ref="J11:N11" si="3">J12+J13</f>
        <v>8</v>
      </c>
      <c r="K11" s="15">
        <f t="shared" si="3"/>
        <v>16</v>
      </c>
      <c r="L11" s="16">
        <f t="shared" si="3"/>
        <v>24</v>
      </c>
      <c r="M11" s="17">
        <f t="shared" si="3"/>
        <v>40</v>
      </c>
      <c r="N11" s="15">
        <f t="shared" si="3"/>
        <v>64</v>
      </c>
    </row>
    <row r="12">
      <c r="A12" s="1" t="s">
        <v>233</v>
      </c>
      <c r="B12" s="14" t="s">
        <v>55</v>
      </c>
      <c r="C12">
        <v>5.0</v>
      </c>
      <c r="D12" s="14">
        <v>3.0</v>
      </c>
      <c r="E12" s="14">
        <v>0.0</v>
      </c>
      <c r="F12" t="b">
        <f>COUNTIF(Technologies!B:B,A12)&gt;0</f>
        <v>1</v>
      </c>
      <c r="G12" s="1" t="s">
        <v>55</v>
      </c>
      <c r="H12">
        <f>M15</f>
        <v>5</v>
      </c>
      <c r="J12" s="15">
        <f t="shared" ref="J12:N12" si="4">J13+J14</f>
        <v>5</v>
      </c>
      <c r="K12" s="16">
        <f t="shared" si="4"/>
        <v>10</v>
      </c>
      <c r="L12" s="17">
        <f t="shared" si="4"/>
        <v>15</v>
      </c>
      <c r="M12" s="15">
        <f t="shared" si="4"/>
        <v>25</v>
      </c>
      <c r="N12" s="16">
        <f t="shared" si="4"/>
        <v>40</v>
      </c>
    </row>
    <row r="13">
      <c r="A13" s="1" t="s">
        <v>234</v>
      </c>
      <c r="B13" s="14" t="s">
        <v>52</v>
      </c>
      <c r="C13">
        <v>8.0</v>
      </c>
      <c r="D13" s="14">
        <v>4.0</v>
      </c>
      <c r="E13" s="14">
        <v>0.0</v>
      </c>
      <c r="F13" t="b">
        <f>COUNTIF(Technologies!B:B,A13)&gt;0</f>
        <v>1</v>
      </c>
      <c r="G13" s="1" t="s">
        <v>52</v>
      </c>
      <c r="H13">
        <f>N15</f>
        <v>8</v>
      </c>
      <c r="J13" s="16">
        <f t="shared" ref="J13:N13" si="5">J14+J15</f>
        <v>3</v>
      </c>
      <c r="K13" s="17">
        <f t="shared" si="5"/>
        <v>6</v>
      </c>
      <c r="L13" s="15">
        <f t="shared" si="5"/>
        <v>9</v>
      </c>
      <c r="M13" s="16">
        <f t="shared" si="5"/>
        <v>15</v>
      </c>
      <c r="N13" s="17">
        <f t="shared" si="5"/>
        <v>24</v>
      </c>
    </row>
    <row r="14">
      <c r="A14" s="1" t="s">
        <v>238</v>
      </c>
      <c r="B14" s="19" t="s">
        <v>58</v>
      </c>
      <c r="C14">
        <v>2.0</v>
      </c>
      <c r="D14" s="20">
        <v>0.0</v>
      </c>
      <c r="E14" s="20">
        <v>1.0</v>
      </c>
      <c r="F14" t="b">
        <f>COUNTIF(Technologies!B:B,A14)&gt;0</f>
        <v>1</v>
      </c>
      <c r="G14" t="str">
        <f t="shared" ref="G14:G33" si="7">G11</f>
        <v>Credits</v>
      </c>
      <c r="H14">
        <f>J14</f>
        <v>2</v>
      </c>
      <c r="J14" s="17">
        <f t="shared" ref="J14:N14" si="6">J15+J16</f>
        <v>2</v>
      </c>
      <c r="K14" s="15">
        <f t="shared" si="6"/>
        <v>4</v>
      </c>
      <c r="L14" s="16">
        <f t="shared" si="6"/>
        <v>6</v>
      </c>
      <c r="M14" s="17">
        <f t="shared" si="6"/>
        <v>10</v>
      </c>
      <c r="N14" s="15">
        <f t="shared" si="6"/>
        <v>16</v>
      </c>
    </row>
    <row r="15">
      <c r="A15" s="1" t="s">
        <v>239</v>
      </c>
      <c r="B15" s="20" t="s">
        <v>55</v>
      </c>
      <c r="C15">
        <v>4.0</v>
      </c>
      <c r="D15" s="20">
        <v>1.0</v>
      </c>
      <c r="E15" s="20">
        <v>1.0</v>
      </c>
      <c r="F15" t="b">
        <f>COUNTIF(Technologies!B:B,A15)&gt;0</f>
        <v>1</v>
      </c>
      <c r="G15" t="str">
        <f t="shared" si="7"/>
        <v>Energy</v>
      </c>
      <c r="H15">
        <f>K14</f>
        <v>4</v>
      </c>
      <c r="J15" s="21">
        <f t="shared" ref="J15:N15" si="8">J16</f>
        <v>1</v>
      </c>
      <c r="K15" s="16">
        <f t="shared" si="8"/>
        <v>2</v>
      </c>
      <c r="L15" s="17">
        <f t="shared" si="8"/>
        <v>3</v>
      </c>
      <c r="M15" s="15">
        <f t="shared" si="8"/>
        <v>5</v>
      </c>
      <c r="N15" s="16">
        <f t="shared" si="8"/>
        <v>8</v>
      </c>
    </row>
    <row r="16">
      <c r="A16" s="1" t="s">
        <v>240</v>
      </c>
      <c r="B16" s="20" t="s">
        <v>52</v>
      </c>
      <c r="C16">
        <v>6.0</v>
      </c>
      <c r="D16" s="20">
        <v>2.0</v>
      </c>
      <c r="E16" s="20">
        <v>1.0</v>
      </c>
      <c r="F16" t="b">
        <f>COUNTIF(Technologies!B:B,A16)&gt;0</f>
        <v>1</v>
      </c>
      <c r="G16" t="str">
        <f t="shared" si="7"/>
        <v>Technology</v>
      </c>
      <c r="H16">
        <f>L14</f>
        <v>6</v>
      </c>
      <c r="J16" s="8">
        <v>1.0</v>
      </c>
      <c r="K16" s="8">
        <v>2.0</v>
      </c>
      <c r="L16" s="23">
        <f t="shared" ref="L16:N16" si="9">K16+J16</f>
        <v>3</v>
      </c>
      <c r="M16" s="23">
        <f t="shared" si="9"/>
        <v>5</v>
      </c>
      <c r="N16" s="23">
        <f t="shared" si="9"/>
        <v>8</v>
      </c>
    </row>
    <row r="17">
      <c r="A17" s="1" t="s">
        <v>242</v>
      </c>
      <c r="B17" s="19" t="s">
        <v>58</v>
      </c>
      <c r="C17">
        <v>10.0</v>
      </c>
      <c r="D17" s="20">
        <v>3.0</v>
      </c>
      <c r="E17" s="20">
        <v>1.0</v>
      </c>
      <c r="F17" t="b">
        <f>COUNTIF(Technologies!B:B,A17)&gt;0</f>
        <v>1</v>
      </c>
      <c r="G17" t="str">
        <f t="shared" si="7"/>
        <v>Credits</v>
      </c>
      <c r="H17">
        <f>M14</f>
        <v>10</v>
      </c>
    </row>
    <row r="18">
      <c r="A18" s="1" t="s">
        <v>243</v>
      </c>
      <c r="B18" s="20" t="s">
        <v>55</v>
      </c>
      <c r="C18">
        <v>16.0</v>
      </c>
      <c r="D18" s="20">
        <v>4.0</v>
      </c>
      <c r="E18" s="20">
        <v>1.0</v>
      </c>
      <c r="F18" t="b">
        <f>COUNTIF(Technologies!B:B,A18)&gt;0</f>
        <v>1</v>
      </c>
      <c r="G18" t="str">
        <f t="shared" si="7"/>
        <v>Energy</v>
      </c>
      <c r="H18">
        <f>N14</f>
        <v>16</v>
      </c>
      <c r="J18" s="17" t="str">
        <f>A29</f>
        <v>Genetransformation</v>
      </c>
      <c r="K18" s="15" t="str">
        <f>A30</f>
        <v>Biosynthesis</v>
      </c>
      <c r="L18" s="16" t="str">
        <f>A31</f>
        <v>Quantum Recomposition</v>
      </c>
      <c r="M18" s="17" t="str">
        <f>A32</f>
        <v>Subatomic Fusion</v>
      </c>
      <c r="N18" s="15" t="str">
        <f>A33</f>
        <v>Aneutronic Linkage</v>
      </c>
    </row>
    <row r="19">
      <c r="A19" s="1" t="s">
        <v>245</v>
      </c>
      <c r="B19" s="24" t="s">
        <v>52</v>
      </c>
      <c r="C19">
        <v>3.0</v>
      </c>
      <c r="D19" s="24">
        <v>0.0</v>
      </c>
      <c r="E19" s="24">
        <v>2.0</v>
      </c>
      <c r="F19" t="b">
        <f>COUNTIF(Technologies!B:B,A19)&gt;0</f>
        <v>1</v>
      </c>
      <c r="G19" t="str">
        <f t="shared" si="7"/>
        <v>Technology</v>
      </c>
      <c r="H19">
        <f>J13</f>
        <v>3</v>
      </c>
      <c r="I19" s="25" t="s">
        <v>247</v>
      </c>
      <c r="J19" s="26" t="str">
        <f t="array" ref="J19">VLOOKUP(J18&amp;"Transformation",{Technologies!$D:$D,Technologies!$A:$A},2,FALSE)</f>
        <v>Genophage</v>
      </c>
      <c r="K19" s="26" t="str">
        <f t="array" ref="K19">VLOOKUP(K18&amp;"Transformation",{Technologies!$D:$D,Technologies!$A:$A},2,FALSE)</f>
        <v>#N/A</v>
      </c>
      <c r="L19" s="26" t="str">
        <f t="array" ref="L19">VLOOKUP(L18&amp;"Transformation",{Technologies!$D:$D,Technologies!$A:$A},2,FALSE)</f>
        <v>#N/A</v>
      </c>
      <c r="M19" s="26" t="str">
        <f t="array" ref="M19">VLOOKUP(M18&amp;"Transformation",{Technologies!$D:$D,Technologies!$A:$A},2,FALSE)</f>
        <v>#N/A</v>
      </c>
      <c r="N19" s="28" t="str">
        <f t="array" ref="N19">VLOOKUP(N18&amp;"Transformation",{Technologies!$D:$D,Technologies!$A:$A},2,FALSE)</f>
        <v>#N/A</v>
      </c>
    </row>
    <row r="20">
      <c r="A20" s="1" t="s">
        <v>257</v>
      </c>
      <c r="B20" s="29" t="s">
        <v>58</v>
      </c>
      <c r="C20">
        <v>6.0</v>
      </c>
      <c r="D20" s="24">
        <v>1.0</v>
      </c>
      <c r="E20" s="24">
        <v>2.0</v>
      </c>
      <c r="F20" t="b">
        <f>COUNTIF(Technologies!B:B,A20)&gt;0</f>
        <v>1</v>
      </c>
      <c r="G20" t="str">
        <f t="shared" si="7"/>
        <v>Credits</v>
      </c>
      <c r="H20">
        <f>K13</f>
        <v>6</v>
      </c>
      <c r="I20" s="25" t="s">
        <v>259</v>
      </c>
      <c r="J20" s="30" t="str">
        <f t="array" ref="J20">VLOOKUP(J18&amp;"Building",{Technologies!$D:$D,Technologies!$A:$A},2,FALSE)</f>
        <v>#N/A</v>
      </c>
      <c r="K20" s="30" t="str">
        <f t="array" ref="K20">VLOOKUP(K18&amp;"Building",{Technologies!$D:$D,Technologies!$A:$A},2,FALSE)</f>
        <v>#N/A</v>
      </c>
      <c r="L20" s="30" t="str">
        <f t="array" ref="L20">VLOOKUP(L18&amp;"Building",{Technologies!$D:$D,Technologies!$A:$A},2,FALSE)</f>
        <v>#N/A</v>
      </c>
      <c r="M20" s="30" t="str">
        <f t="array" ref="M20">VLOOKUP(M18&amp;"Building",{Technologies!$D:$D,Technologies!$A:$A},2,FALSE)</f>
        <v>#N/A</v>
      </c>
      <c r="N20" s="30" t="str">
        <f t="array" ref="N20">VLOOKUP(N18&amp;"Building",{Technologies!$D:$D,Technologies!$A:$A},2,FALSE)</f>
        <v>Deuterium Reactor</v>
      </c>
    </row>
    <row r="21">
      <c r="A21" s="1" t="s">
        <v>255</v>
      </c>
      <c r="B21" s="24" t="s">
        <v>55</v>
      </c>
      <c r="C21">
        <v>9.0</v>
      </c>
      <c r="D21" s="24">
        <v>2.0</v>
      </c>
      <c r="E21" s="24">
        <v>2.0</v>
      </c>
      <c r="F21" t="b">
        <f>COUNTIF(Technologies!B:B,A21)&gt;0</f>
        <v>1</v>
      </c>
      <c r="G21" t="str">
        <f t="shared" si="7"/>
        <v>Energy</v>
      </c>
      <c r="H21">
        <f>L13</f>
        <v>9</v>
      </c>
      <c r="I21" s="25" t="s">
        <v>272</v>
      </c>
      <c r="J21" s="33" t="str">
        <f t="array" ref="J21">VLOOKUP(J18&amp;"Unit",{Technologies!$D:$D,Technologies!$A:$A},2,FALSE)</f>
        <v>Pathogen</v>
      </c>
      <c r="K21" s="34" t="s">
        <v>147</v>
      </c>
      <c r="L21" s="33" t="str">
        <f t="array" ref="L21">VLOOKUP(L18&amp;"Unit",{Technologies!$D:$D,Technologies!$A:$A},2,FALSE)</f>
        <v>Shapeshifter</v>
      </c>
      <c r="M21" s="33" t="str">
        <f t="array" ref="M21">VLOOKUP(M18&amp;"Unit",{Technologies!$D:$D,Technologies!$A:$A},2,FALSE)</f>
        <v>Spinner</v>
      </c>
      <c r="N21" s="33" t="str">
        <f t="array" ref="N21">VLOOKUP(N18&amp;"Unit",{Technologies!$D:$D,Technologies!$A:$A},2,FALSE)</f>
        <v>Drifter</v>
      </c>
    </row>
    <row r="22">
      <c r="A22" s="1" t="s">
        <v>258</v>
      </c>
      <c r="B22" s="24" t="s">
        <v>52</v>
      </c>
      <c r="C22">
        <v>15.0</v>
      </c>
      <c r="D22" s="24">
        <v>3.0</v>
      </c>
      <c r="E22" s="24">
        <v>2.0</v>
      </c>
      <c r="F22" t="b">
        <f>COUNTIF(Technologies!B:B,A22)&gt;0</f>
        <v>1</v>
      </c>
      <c r="G22" t="str">
        <f t="shared" si="7"/>
        <v>Technology</v>
      </c>
      <c r="H22">
        <f>M13</f>
        <v>15</v>
      </c>
      <c r="I22" s="25" t="s">
        <v>275</v>
      </c>
      <c r="J22" s="35" t="str">
        <f t="array" ref="J22">VLOOKUP(J18&amp;"Improvement",{Technologies!$D:$D,Technologies!$A:$A},2,FALSE)</f>
        <v>Saprotrophism</v>
      </c>
      <c r="K22" s="35" t="str">
        <f t="array" ref="K22">VLOOKUP(K18&amp;"Improvement",{Technologies!$D:$D,Technologies!$A:$A},2,FALSE)</f>
        <v>#N/A</v>
      </c>
      <c r="L22" s="35" t="str">
        <f t="array" ref="L22">VLOOKUP(L18&amp;"Improvement",{Technologies!$D:$D,Technologies!$A:$A},2,FALSE)</f>
        <v>#N/A</v>
      </c>
      <c r="M22" s="35" t="str">
        <f t="array" ref="M22">VLOOKUP(M18&amp;"Improvement",{Technologies!$D:$D,Technologies!$A:$A},2,FALSE)</f>
        <v>#N/A</v>
      </c>
      <c r="N22" s="35" t="str">
        <f t="array" ref="N22">VLOOKUP(N18&amp;"Improvement",{Technologies!$D:$D,Technologies!$A:$A},2,FALSE)</f>
        <v>#N/A</v>
      </c>
    </row>
    <row r="23">
      <c r="A23" s="1" t="s">
        <v>277</v>
      </c>
      <c r="B23" s="29" t="s">
        <v>58</v>
      </c>
      <c r="C23">
        <v>24.0</v>
      </c>
      <c r="D23" s="24">
        <v>4.0</v>
      </c>
      <c r="E23" s="24">
        <v>2.0</v>
      </c>
      <c r="F23" t="b">
        <f>COUNTIF(Technologies!B:B,A23)&gt;0</f>
        <v>1</v>
      </c>
      <c r="G23" t="str">
        <f t="shared" si="7"/>
        <v>Credits</v>
      </c>
      <c r="H23">
        <f>N13</f>
        <v>24</v>
      </c>
    </row>
    <row r="24">
      <c r="A24" s="1" t="s">
        <v>276</v>
      </c>
      <c r="B24" s="37" t="s">
        <v>55</v>
      </c>
      <c r="C24">
        <v>5.0</v>
      </c>
      <c r="D24" s="37">
        <v>0.0</v>
      </c>
      <c r="E24" s="37">
        <v>3.0</v>
      </c>
      <c r="F24" t="b">
        <f>COUNTIF(Technologies!B:B,A24)&gt;0</f>
        <v>1</v>
      </c>
      <c r="G24" t="str">
        <f t="shared" si="7"/>
        <v>Energy</v>
      </c>
      <c r="H24">
        <f>J12</f>
        <v>5</v>
      </c>
      <c r="J24" s="15" t="str">
        <f>A24</f>
        <v>Parasymbiosis</v>
      </c>
      <c r="K24" s="16" t="str">
        <f>A25</f>
        <v>Organic Harnessing</v>
      </c>
      <c r="L24" s="17" t="str">
        <f>A26</f>
        <v>Isothermal Suction</v>
      </c>
      <c r="M24" s="15" t="str">
        <f>A27</f>
        <v>Photon Interference</v>
      </c>
      <c r="N24" s="16" t="str">
        <f>A28</f>
        <v>White Hole Physics</v>
      </c>
    </row>
    <row r="25">
      <c r="A25" s="1" t="s">
        <v>281</v>
      </c>
      <c r="B25" s="37" t="s">
        <v>52</v>
      </c>
      <c r="C25">
        <v>10.0</v>
      </c>
      <c r="D25" s="37">
        <v>1.0</v>
      </c>
      <c r="E25" s="37">
        <v>3.0</v>
      </c>
      <c r="F25" t="b">
        <f>COUNTIF(Technologies!B:B,A25)&gt;0</f>
        <v>1</v>
      </c>
      <c r="G25" t="str">
        <f t="shared" si="7"/>
        <v>Technology</v>
      </c>
      <c r="H25">
        <f>K12</f>
        <v>10</v>
      </c>
      <c r="I25" s="25" t="s">
        <v>247</v>
      </c>
      <c r="J25" s="26" t="str">
        <f t="array" ref="J25">VLOOKUP(J24&amp;"Transformation",{Technologies!$D:$D,Technologies!$A:$A},2,FALSE)</f>
        <v>Encroaching</v>
      </c>
      <c r="K25" s="26" t="str">
        <f t="array" ref="K25">VLOOKUP(K24&amp;"Transformation",{Technologies!$D:$D,Technologies!$A:$A},2,FALSE)</f>
        <v>#N/A</v>
      </c>
      <c r="L25" s="26" t="str">
        <f t="array" ref="L25">VLOOKUP(L24&amp;"Transformation",{Technologies!$D:$D,Technologies!$A:$A},2,FALSE)</f>
        <v>#N/A</v>
      </c>
      <c r="M25" s="26" t="str">
        <f t="array" ref="M25">VLOOKUP(M24&amp;"Transformation",{Technologies!$D:$D,Technologies!$A:$A},2,FALSE)</f>
        <v>Freezing</v>
      </c>
      <c r="N25" s="28" t="str">
        <f t="array" ref="N25">VLOOKUP(N24&amp;"Transformation",{Technologies!$D:$D,Technologies!$A:$A},2,FALSE)</f>
        <v>Ignition</v>
      </c>
    </row>
    <row r="26">
      <c r="A26" s="1" t="s">
        <v>266</v>
      </c>
      <c r="B26" s="38" t="s">
        <v>58</v>
      </c>
      <c r="C26" s="39">
        <v>15.0</v>
      </c>
      <c r="D26" s="37">
        <v>2.0</v>
      </c>
      <c r="E26" s="37">
        <v>3.0</v>
      </c>
      <c r="F26" t="b">
        <f>COUNTIF(Technologies!B:B,A26)&gt;0</f>
        <v>1</v>
      </c>
      <c r="G26" t="str">
        <f t="shared" si="7"/>
        <v>Credits</v>
      </c>
      <c r="H26">
        <f>L12</f>
        <v>15</v>
      </c>
      <c r="I26" s="25" t="s">
        <v>259</v>
      </c>
      <c r="J26" s="30" t="str">
        <f t="array" ref="J26">VLOOKUP(J24&amp;"Building",{Technologies!$D:$D,Technologies!$A:$A},2,FALSE)</f>
        <v>#N/A</v>
      </c>
      <c r="K26" s="30" t="str">
        <f t="array" ref="K26">VLOOKUP(K24&amp;"Building",{Technologies!$D:$D,Technologies!$A:$A},2,FALSE)</f>
        <v>#N/A</v>
      </c>
      <c r="L26" s="30" t="str">
        <f t="array" ref="L26">VLOOKUP(L24&amp;"Building",{Technologies!$D:$D,Technologies!$A:$A},2,FALSE)</f>
        <v>Magma Mine</v>
      </c>
      <c r="M26" s="30" t="str">
        <f t="array" ref="M26">VLOOKUP(M24&amp;"Building",{Technologies!$D:$D,Technologies!$A:$A},2,FALSE)</f>
        <v>#N/A</v>
      </c>
      <c r="N26" s="30" t="str">
        <f t="array" ref="N26">VLOOKUP(N24&amp;"Building",{Technologies!$D:$D,Technologies!$A:$A},2,FALSE)</f>
        <v>#N/A</v>
      </c>
    </row>
    <row r="27">
      <c r="A27" s="1" t="s">
        <v>274</v>
      </c>
      <c r="B27" s="37" t="s">
        <v>55</v>
      </c>
      <c r="C27" s="39">
        <v>25.0</v>
      </c>
      <c r="D27" s="37">
        <v>3.0</v>
      </c>
      <c r="E27" s="37">
        <v>3.0</v>
      </c>
      <c r="F27" t="b">
        <f>COUNTIF(Technologies!B:B,A27)&gt;0</f>
        <v>1</v>
      </c>
      <c r="G27" t="str">
        <f t="shared" si="7"/>
        <v>Energy</v>
      </c>
      <c r="H27">
        <f>M12</f>
        <v>25</v>
      </c>
      <c r="I27" s="25" t="s">
        <v>272</v>
      </c>
      <c r="J27" s="33" t="str">
        <f t="array" ref="J27">VLOOKUP(J24&amp;"Unit",{Technologies!$D:$D,Technologies!$A:$A},2,FALSE)</f>
        <v>Saprobiont</v>
      </c>
      <c r="K27" s="33" t="str">
        <f t="array" ref="K27">VLOOKUP(K24&amp;"Unit",{Technologies!$D:$D,Technologies!$A:$A},2,FALSE)</f>
        <v>Overlord</v>
      </c>
      <c r="L27" s="33" t="str">
        <f t="array" ref="L27">VLOOKUP(L24&amp;"Unit",{Technologies!$D:$D,Technologies!$A:$A},2,FALSE)</f>
        <v>Phoenix</v>
      </c>
      <c r="M27" s="33" t="str">
        <f t="array" ref="M27">VLOOKUP(M24&amp;"Unit",{Technologies!$D:$D,Technologies!$A:$A},2,FALSE)</f>
        <v>Flash</v>
      </c>
      <c r="N27" s="33" t="str">
        <f t="array" ref="N27">VLOOKUP(N24&amp;"Unit",{Technologies!$D:$D,Technologies!$A:$A},2,FALSE)</f>
        <v>Pilgrim</v>
      </c>
    </row>
    <row r="28">
      <c r="A28" s="1" t="s">
        <v>273</v>
      </c>
      <c r="B28" s="37" t="s">
        <v>52</v>
      </c>
      <c r="C28" s="39">
        <v>40.0</v>
      </c>
      <c r="D28" s="37">
        <v>4.0</v>
      </c>
      <c r="E28" s="37">
        <v>3.0</v>
      </c>
      <c r="F28" t="b">
        <f>COUNTIF(Technologies!B:B,A28)&gt;0</f>
        <v>1</v>
      </c>
      <c r="G28" t="str">
        <f t="shared" si="7"/>
        <v>Technology</v>
      </c>
      <c r="H28">
        <f>N12</f>
        <v>40</v>
      </c>
      <c r="I28" s="25" t="s">
        <v>275</v>
      </c>
      <c r="J28" s="35" t="str">
        <f t="array" ref="J28">VLOOKUP(J24&amp;"Improvement",{Technologies!$D:$D,Technologies!$A:$A},2,FALSE)</f>
        <v>Bioadaptation</v>
      </c>
      <c r="K28" s="35" t="str">
        <f t="array" ref="K28">VLOOKUP(K24&amp;"Improvement",{Technologies!$D:$D,Technologies!$A:$A},2,FALSE)</f>
        <v>Lifespan Augmentation</v>
      </c>
      <c r="L28" s="35" t="str">
        <f t="array" ref="L28">VLOOKUP(L24&amp;"Improvement",{Technologies!$D:$D,Technologies!$A:$A},2,FALSE)</f>
        <v>#N/A</v>
      </c>
      <c r="M28" s="35" t="str">
        <f t="array" ref="M28">VLOOKUP(M24&amp;"Improvement",{Technologies!$D:$D,Technologies!$A:$A},2,FALSE)</f>
        <v>#N/A</v>
      </c>
      <c r="N28" s="35" t="str">
        <f t="array" ref="N28">VLOOKUP(N24&amp;"Improvement",{Technologies!$D:$D,Technologies!$A:$A},2,FALSE)</f>
        <v>#N/A</v>
      </c>
    </row>
    <row r="29">
      <c r="A29" s="1" t="s">
        <v>270</v>
      </c>
      <c r="B29" s="40" t="s">
        <v>58</v>
      </c>
      <c r="C29" s="39">
        <v>8.0</v>
      </c>
      <c r="D29" s="41">
        <v>0.0</v>
      </c>
      <c r="E29" s="41">
        <v>4.0</v>
      </c>
      <c r="F29" t="b">
        <f>COUNTIF(Technologies!B:B,A29)&gt;0</f>
        <v>1</v>
      </c>
      <c r="G29" t="str">
        <f t="shared" si="7"/>
        <v>Credits</v>
      </c>
      <c r="H29">
        <f>J11</f>
        <v>8</v>
      </c>
    </row>
    <row r="30">
      <c r="A30" s="1" t="s">
        <v>286</v>
      </c>
      <c r="B30" s="41" t="s">
        <v>55</v>
      </c>
      <c r="C30">
        <v>16.0</v>
      </c>
      <c r="D30" s="41">
        <v>1.0</v>
      </c>
      <c r="E30" s="41">
        <v>4.0</v>
      </c>
      <c r="F30" t="b">
        <f>COUNTIF(Technologies!B:B,A30)&gt;0</f>
        <v>1</v>
      </c>
      <c r="G30" t="str">
        <f t="shared" si="7"/>
        <v>Energy</v>
      </c>
      <c r="H30">
        <f>K11</f>
        <v>16</v>
      </c>
      <c r="J30" s="16" t="str">
        <f>A19</f>
        <v>Xeno Unity</v>
      </c>
      <c r="K30" s="17" t="str">
        <f>A20</f>
        <v>Conflict Theory</v>
      </c>
      <c r="L30" s="15" t="str">
        <f>A21</f>
        <v>Pressure Tensors</v>
      </c>
      <c r="M30" s="16" t="str">
        <f>A22</f>
        <v>Shockwave Symmetry</v>
      </c>
      <c r="N30" s="17" t="str">
        <f>A23</f>
        <v>Gravity Control</v>
      </c>
    </row>
    <row r="31">
      <c r="A31" s="1" t="s">
        <v>287</v>
      </c>
      <c r="B31" s="41" t="s">
        <v>52</v>
      </c>
      <c r="C31">
        <v>24.0</v>
      </c>
      <c r="D31" s="41">
        <v>2.0</v>
      </c>
      <c r="E31" s="41">
        <v>4.0</v>
      </c>
      <c r="F31" t="b">
        <f>COUNTIF(Technologies!B:B,A31)&gt;0</f>
        <v>1</v>
      </c>
      <c r="G31" t="str">
        <f t="shared" si="7"/>
        <v>Technology</v>
      </c>
      <c r="H31">
        <f>L11</f>
        <v>24</v>
      </c>
      <c r="I31" s="25" t="s">
        <v>247</v>
      </c>
      <c r="J31" s="26" t="str">
        <f t="array" ref="J31">VLOOKUP(J30&amp;"Transformation",{Technologies!$D:$D,Technologies!$A:$A},2,FALSE)</f>
        <v>Assimilation</v>
      </c>
      <c r="K31" s="26" t="str">
        <f t="array" ref="K31">VLOOKUP(K30&amp;"Transformation",{Technologies!$D:$D,Technologies!$A:$A},2,FALSE)</f>
        <v>#N/A</v>
      </c>
      <c r="L31" s="26" t="str">
        <f t="array" ref="L31">VLOOKUP(L30&amp;"Transformation",{Technologies!$D:$D,Technologies!$A:$A},2,FALSE)</f>
        <v>#N/A</v>
      </c>
      <c r="M31" s="26" t="str">
        <f t="array" ref="M31">VLOOKUP(M30&amp;"Transformation",{Technologies!$D:$D,Technologies!$A:$A},2,FALSE)</f>
        <v>#N/A</v>
      </c>
      <c r="N31" s="28" t="str">
        <f t="array" ref="N31">VLOOKUP(N30&amp;"Transformation",{Technologies!$D:$D,Technologies!$A:$A},2,FALSE)</f>
        <v>Condensing</v>
      </c>
    </row>
    <row r="32">
      <c r="A32" s="1" t="s">
        <v>288</v>
      </c>
      <c r="B32" s="40" t="s">
        <v>58</v>
      </c>
      <c r="C32">
        <v>40.0</v>
      </c>
      <c r="D32" s="41">
        <v>3.0</v>
      </c>
      <c r="E32" s="41">
        <v>4.0</v>
      </c>
      <c r="F32" t="b">
        <f>COUNTIF(Technologies!B:B,A32)&gt;0</f>
        <v>1</v>
      </c>
      <c r="G32" t="str">
        <f t="shared" si="7"/>
        <v>Credits</v>
      </c>
      <c r="H32">
        <f>M11</f>
        <v>40</v>
      </c>
      <c r="I32" s="25" t="s">
        <v>259</v>
      </c>
      <c r="J32" s="30" t="str">
        <f t="array" ref="J32">VLOOKUP(J30&amp;"Building",{Technologies!$D:$D,Technologies!$A:$A},2,FALSE)</f>
        <v>#N/A</v>
      </c>
      <c r="K32" s="30" t="str">
        <f t="array" ref="K32">VLOOKUP(K30&amp;"Building",{Technologies!$D:$D,Technologies!$A:$A},2,FALSE)</f>
        <v>#N/A</v>
      </c>
      <c r="L32" s="30" t="str">
        <f t="array" ref="L32">VLOOKUP(L30&amp;"Building",{Technologies!$D:$D,Technologies!$A:$A},2,FALSE)</f>
        <v>Core Drilling</v>
      </c>
      <c r="M32" s="30" t="str">
        <f t="array" ref="M32">VLOOKUP(M30&amp;"Building",{Technologies!$D:$D,Technologies!$A:$A},2,FALSE)</f>
        <v>Sonic Mine</v>
      </c>
      <c r="N32" s="30" t="str">
        <f t="array" ref="N32">VLOOKUP(N30&amp;"Building",{Technologies!$D:$D,Technologies!$A:$A},2,FALSE)</f>
        <v>#N/A</v>
      </c>
    </row>
    <row r="33">
      <c r="A33" s="1" t="s">
        <v>253</v>
      </c>
      <c r="B33" s="41" t="s">
        <v>55</v>
      </c>
      <c r="C33">
        <v>64.0</v>
      </c>
      <c r="D33" s="41">
        <v>4.0</v>
      </c>
      <c r="E33" s="41">
        <v>4.0</v>
      </c>
      <c r="F33" t="b">
        <f>COUNTIF(Technologies!B:B,A33)&gt;0</f>
        <v>1</v>
      </c>
      <c r="G33" t="str">
        <f t="shared" si="7"/>
        <v>Energy</v>
      </c>
      <c r="H33">
        <f>N11</f>
        <v>64</v>
      </c>
      <c r="I33" s="25" t="s">
        <v>272</v>
      </c>
      <c r="J33" s="33" t="str">
        <f t="array" ref="J33">VLOOKUP(J30&amp;"Unit",{Technologies!$D:$D,Technologies!$A:$A},2,FALSE)</f>
        <v>Guardian</v>
      </c>
      <c r="K33" s="33" t="str">
        <f t="array" ref="K33">VLOOKUP(K30&amp;"Unit",{Technologies!$D:$D,Technologies!$A:$A},2,FALSE)</f>
        <v>Judge</v>
      </c>
      <c r="L33" s="33" t="str">
        <f t="array" ref="L33">VLOOKUP(L30&amp;"Unit",{Technologies!$D:$D,Technologies!$A:$A},2,FALSE)</f>
        <v>Prospector</v>
      </c>
      <c r="M33" s="33" t="str">
        <f t="array" ref="M33">VLOOKUP(M30&amp;"Unit",{Technologies!$D:$D,Technologies!$A:$A},2,FALSE)</f>
        <v>Hammer (Slammer?)</v>
      </c>
      <c r="N33" s="33" t="str">
        <f t="array" ref="N33">VLOOKUP(N30&amp;"Unit",{Technologies!$D:$D,Technologies!$A:$A},2,FALSE)</f>
        <v>Titan</v>
      </c>
    </row>
    <row r="34">
      <c r="B34" s="42"/>
      <c r="D34" s="42"/>
      <c r="E34" s="42"/>
      <c r="I34" s="25" t="s">
        <v>275</v>
      </c>
      <c r="J34" s="35" t="str">
        <f t="array" ref="J34">VLOOKUP(J30&amp;"Improvement",{Technologies!$D:$D,Technologies!$A:$A},2,FALSE)</f>
        <v>#N/A</v>
      </c>
      <c r="K34" s="35" t="str">
        <f t="array" ref="K34">VLOOKUP(K30&amp;"Improvement",{Technologies!$D:$D,Technologies!$A:$A},2,FALSE)</f>
        <v>Resistance</v>
      </c>
      <c r="L34" s="35" t="str">
        <f t="array" ref="L34">VLOOKUP(L30&amp;"Improvement",{Technologies!$D:$D,Technologies!$A:$A},2,FALSE)</f>
        <v>#N/A</v>
      </c>
      <c r="M34" s="35" t="str">
        <f t="array" ref="M34">VLOOKUP(M30&amp;"Improvement",{Technologies!$D:$D,Technologies!$A:$A},2,FALSE)</f>
        <v>Far Scanners</v>
      </c>
      <c r="N34" s="35" t="str">
        <f t="array" ref="N34">VLOOKUP(N30&amp;"Improvement",{Technologies!$D:$D,Technologies!$A:$A},2,FALSE)</f>
        <v>#N/A</v>
      </c>
    </row>
    <row r="35">
      <c r="B35" s="43"/>
      <c r="D35" s="42"/>
      <c r="E35" s="42"/>
    </row>
    <row r="36">
      <c r="B36" s="42"/>
      <c r="D36" s="42"/>
      <c r="E36" s="42"/>
      <c r="J36" s="17" t="str">
        <f>A14</f>
        <v>Xenology</v>
      </c>
      <c r="K36" s="15" t="str">
        <f>A15</f>
        <v>Universal Exchange</v>
      </c>
      <c r="L36" s="16" t="str">
        <f>A16</f>
        <v>Orbital Mechanics</v>
      </c>
      <c r="M36" s="17" t="str">
        <f>A17</f>
        <v>Magmallurgy</v>
      </c>
      <c r="N36" s="15" t="str">
        <f>A18</f>
        <v>Magnetic Beam</v>
      </c>
    </row>
    <row r="37">
      <c r="B37" s="42"/>
      <c r="D37" s="42"/>
      <c r="E37" s="42"/>
      <c r="I37" s="25" t="s">
        <v>247</v>
      </c>
      <c r="J37" s="26" t="str">
        <f t="array" ref="J37">VLOOKUP(J36&amp;"Transformation",{Technologies!$D:$D,Technologies!$A:$A},2,FALSE)</f>
        <v>#N/A</v>
      </c>
      <c r="K37" s="26" t="str">
        <f t="array" ref="K37">VLOOKUP(K36&amp;"Transformation",{Technologies!$D:$D,Technologies!$A:$A},2,FALSE)</f>
        <v>Hydrosphere Sowing</v>
      </c>
      <c r="L37" s="26" t="str">
        <f t="array" ref="L37">VLOOKUP(L36&amp;"Transformation",{Technologies!$D:$D,Technologies!$A:$A},2,FALSE)</f>
        <v>#N/A</v>
      </c>
      <c r="M37" s="26" t="str">
        <f t="array" ref="M37">VLOOKUP(M36&amp;"Transformation",{Technologies!$D:$D,Technologies!$A:$A},2,FALSE)</f>
        <v>#N/A</v>
      </c>
      <c r="N37" s="28" t="str">
        <f t="array" ref="N37">VLOOKUP(N36&amp;"Transformation",{Technologies!$D:$D,Technologies!$A:$A},2,FALSE)</f>
        <v>Deconstruction</v>
      </c>
    </row>
    <row r="38">
      <c r="B38" s="43"/>
      <c r="D38" s="42"/>
      <c r="E38" s="42"/>
      <c r="I38" s="25" t="s">
        <v>259</v>
      </c>
      <c r="J38" s="30" t="str">
        <f t="array" ref="J38">VLOOKUP(J36&amp;"Building",{Technologies!$D:$D,Technologies!$A:$A},2,FALSE)</f>
        <v>Xeno Market</v>
      </c>
      <c r="K38" s="30" t="str">
        <f t="array" ref="K38">VLOOKUP(K36&amp;"Building",{Technologies!$D:$D,Technologies!$A:$A},2,FALSE)</f>
        <v>#N/A</v>
      </c>
      <c r="L38" s="30" t="str">
        <f t="array" ref="L38">VLOOKUP(L36&amp;"Building",{Technologies!$D:$D,Technologies!$A:$A},2,FALSE)</f>
        <v>Dyson Swarm</v>
      </c>
      <c r="M38" s="30" t="str">
        <f t="array" ref="M38">VLOOKUP(M36&amp;"Building",{Technologies!$D:$D,Technologies!$A:$A},2,FALSE)</f>
        <v>Foundry</v>
      </c>
      <c r="N38" s="30" t="str">
        <f t="array" ref="N38">VLOOKUP(N36&amp;"Building",{Technologies!$D:$D,Technologies!$A:$A},2,FALSE)</f>
        <v>#N/A</v>
      </c>
    </row>
    <row r="39">
      <c r="B39" s="23"/>
      <c r="D39" s="8"/>
      <c r="E39" s="8"/>
      <c r="I39" s="25" t="s">
        <v>272</v>
      </c>
      <c r="J39" s="33" t="str">
        <f t="array" ref="J39">VLOOKUP(J36&amp;"Unit",{Technologies!$D:$D,Technologies!$A:$A},2,FALSE)</f>
        <v>Watcher</v>
      </c>
      <c r="K39" s="33" t="str">
        <f t="array" ref="K39">VLOOKUP(K36&amp;"Unit",{Technologies!$D:$D,Technologies!$A:$A},2,FALSE)</f>
        <v>Broker</v>
      </c>
      <c r="L39" s="33" t="str">
        <f t="array" ref="L39">VLOOKUP(L36&amp;"Unit",{Technologies!$D:$D,Technologies!$A:$A},2,FALSE)</f>
        <v>Bomber </v>
      </c>
      <c r="M39" s="33" t="str">
        <f t="array" ref="M39">VLOOKUP(M36&amp;"Unit",{Technologies!$D:$D,Technologies!$A:$A},2,FALSE)</f>
        <v>Metalive</v>
      </c>
      <c r="N39" s="33" t="str">
        <f t="array" ref="N39">VLOOKUP(N36&amp;"Unit",{Technologies!$D:$D,Technologies!$A:$A},2,FALSE)</f>
        <v>Ferropolar / Diamag</v>
      </c>
    </row>
    <row r="40">
      <c r="B40" s="23"/>
      <c r="D40" s="8"/>
      <c r="E40" s="8"/>
      <c r="I40" s="25" t="s">
        <v>275</v>
      </c>
      <c r="J40" s="35" t="str">
        <f t="array" ref="J40">VLOOKUP(J36&amp;"Improvement",{Technologies!$D:$D,Technologies!$A:$A},2,FALSE)</f>
        <v>#N/A</v>
      </c>
      <c r="K40" s="35" t="str">
        <f t="array" ref="K40">VLOOKUP(K36&amp;"Improvement",{Technologies!$D:$D,Technologies!$A:$A},2,FALSE)</f>
        <v>Space Ports</v>
      </c>
      <c r="L40" s="35" t="str">
        <f t="array" ref="L40">VLOOKUP(L36&amp;"Improvement",{Technologies!$D:$D,Technologies!$A:$A},2,FALSE)</f>
        <v>#N/A</v>
      </c>
      <c r="M40" s="35" t="str">
        <f t="array" ref="M40">VLOOKUP(M36&amp;"Improvement",{Technologies!$D:$D,Technologies!$A:$A},2,FALSE)</f>
        <v>#N/A</v>
      </c>
      <c r="N40" s="35" t="str">
        <f t="array" ref="N40">VLOOKUP(N36&amp;"Improvement",{Technologies!$D:$D,Technologies!$A:$A},2,FALSE)</f>
        <v>#N/A</v>
      </c>
    </row>
    <row r="41">
      <c r="B41" s="8"/>
      <c r="D41" s="8"/>
      <c r="E41" s="8"/>
    </row>
    <row r="42">
      <c r="B42" s="23"/>
      <c r="D42" s="8"/>
      <c r="E42" s="8"/>
      <c r="J42" s="15" t="str">
        <f>A9</f>
        <v>Exohabitation</v>
      </c>
      <c r="K42" s="16" t="str">
        <f>A10</f>
        <v>Interstellar Trading</v>
      </c>
      <c r="L42" s="17" t="str">
        <f>A11</f>
        <v>Thermion Binding</v>
      </c>
      <c r="M42" s="15" t="str">
        <f>A12</f>
        <v>Harmonic AI</v>
      </c>
      <c r="N42" s="16" t="str">
        <f>A13</f>
        <v>Nanoassembly</v>
      </c>
    </row>
    <row r="43">
      <c r="B43" s="23"/>
      <c r="D43" s="8"/>
      <c r="E43" s="8"/>
      <c r="I43" s="25" t="s">
        <v>247</v>
      </c>
      <c r="J43" s="26" t="str">
        <f t="array" ref="J43">VLOOKUP(J42&amp;"Transformation",{Technologies!$D:$D,Technologies!$A:$A},2,FALSE)</f>
        <v>Urbanization</v>
      </c>
      <c r="K43" s="26" t="str">
        <f t="array" ref="K43">VLOOKUP(K42&amp;"Transformation",{Technologies!$D:$D,Technologies!$A:$A},2,FALSE)</f>
        <v>#N/A</v>
      </c>
      <c r="L43" s="26" t="str">
        <f t="array" ref="L43">VLOOKUP(L42&amp;"Transformation",{Technologies!$D:$D,Technologies!$A:$A},2,FALSE)</f>
        <v>Melting</v>
      </c>
      <c r="M43" s="26" t="str">
        <f t="array" ref="M43">VLOOKUP(M42&amp;"Transformation",{Technologies!$D:$D,Technologies!$A:$A},2,FALSE)</f>
        <v>#N/A</v>
      </c>
      <c r="N43" s="28" t="str">
        <f t="array" ref="N43">VLOOKUP(N42&amp;"Transformation",{Technologies!$D:$D,Technologies!$A:$A},2,FALSE)</f>
        <v>Mechanization</v>
      </c>
    </row>
    <row r="44">
      <c r="I44" s="25" t="s">
        <v>259</v>
      </c>
      <c r="J44" s="30" t="str">
        <f t="array" ref="J44">VLOOKUP(J42&amp;"Building",{Technologies!$D:$D,Technologies!$A:$A},2,FALSE)</f>
        <v>#N/A</v>
      </c>
      <c r="K44" s="30" t="str">
        <f t="array" ref="K44">VLOOKUP(K42&amp;"Building",{Technologies!$D:$D,Technologies!$A:$A},2,FALSE)</f>
        <v>Trading post</v>
      </c>
      <c r="L44" s="30" t="str">
        <f t="array" ref="L44">VLOOKUP(L42&amp;"Building",{Technologies!$D:$D,Technologies!$A:$A},2,FALSE)</f>
        <v>#N/A</v>
      </c>
      <c r="M44" s="30" t="str">
        <f t="array" ref="M44">VLOOKUP(M42&amp;"Building",{Technologies!$D:$D,Technologies!$A:$A},2,FALSE)</f>
        <v>Robo Farm</v>
      </c>
      <c r="N44" s="30" t="str">
        <f t="array" ref="N44">VLOOKUP(N42&amp;"Building",{Technologies!$D:$D,Technologies!$A:$A},2,FALSE)</f>
        <v>Nano Factory</v>
      </c>
    </row>
    <row r="45">
      <c r="I45" s="25" t="s">
        <v>272</v>
      </c>
      <c r="J45" s="33" t="str">
        <f t="array" ref="J45">VLOOKUP(J42&amp;"Unit",{Technologies!$D:$D,Technologies!$A:$A},2,FALSE)</f>
        <v>Privateer</v>
      </c>
      <c r="K45" s="33" t="str">
        <f t="array" ref="K45">VLOOKUP(K42&amp;"Unit",{Technologies!$D:$D,Technologies!$A:$A},2,FALSE)</f>
        <v>Keeper</v>
      </c>
      <c r="L45" s="33" t="str">
        <f t="array" ref="L45">VLOOKUP(L42&amp;"Unit",{Technologies!$D:$D,Technologies!$A:$A},2,FALSE)</f>
        <v>Cyclone</v>
      </c>
      <c r="M45" s="33" t="str">
        <f t="array" ref="M45">VLOOKUP(M42&amp;"Unit",{Technologies!$D:$D,Technologies!$A:$A},2,FALSE)</f>
        <v>Synchro</v>
      </c>
      <c r="N45" s="33" t="str">
        <f t="array" ref="N45">VLOOKUP(N42&amp;"Unit",{Technologies!$D:$D,Technologies!$A:$A},2,FALSE)</f>
        <v>Microt(s)</v>
      </c>
    </row>
    <row r="46">
      <c r="I46" s="25" t="s">
        <v>275</v>
      </c>
      <c r="J46" s="35" t="str">
        <f t="array" ref="J46">VLOOKUP(J42&amp;"Improvement",{Technologies!$D:$D,Technologies!$A:$A},2,FALSE)</f>
        <v>Trading Lines</v>
      </c>
      <c r="K46" s="35" t="str">
        <f t="array" ref="K46">VLOOKUP(K42&amp;"Improvement",{Technologies!$D:$D,Technologies!$A:$A},2,FALSE)</f>
        <v>#N/A</v>
      </c>
      <c r="L46" s="35" t="str">
        <f t="array" ref="L46">VLOOKUP(L42&amp;"Improvement",{Technologies!$D:$D,Technologies!$A:$A},2,FALSE)</f>
        <v>#N/A</v>
      </c>
      <c r="M46" s="35" t="str">
        <f t="array" ref="M46">VLOOKUP(M42&amp;"Improvement",{Technologies!$D:$D,Technologies!$A:$A},2,FALSE)</f>
        <v>Swarms</v>
      </c>
      <c r="N46" s="35" t="str">
        <f t="array" ref="N46">VLOOKUP(N42&amp;"Improvement",{Technologies!$D:$D,Technologies!$A:$A},2,FALSE)</f>
        <v>#N/A</v>
      </c>
    </row>
  </sheetData>
  <conditionalFormatting sqref="F1:F1004">
    <cfRule type="containsText" dxfId="1" priority="1" operator="containsText" text="TRUE">
      <formula>NOT(ISERROR(SEARCH(("TRUE"),(F1))))</formula>
    </cfRule>
  </conditionalFormatting>
  <conditionalFormatting sqref="F1:F1004">
    <cfRule type="containsText" dxfId="0" priority="2" operator="containsText" text="FALSE">
      <formula>NOT(ISERROR(SEARCH(("FALSE"),(F1))))</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outlineLevelCol="1"/>
  <cols>
    <col customWidth="1" min="1" max="1" width="22.57"/>
    <col customWidth="1" min="2" max="2" width="20.29"/>
    <col customWidth="1" min="4" max="4" width="24.43" outlineLevel="1"/>
    <col customWidth="1" min="6" max="6" width="19.57"/>
    <col customWidth="1" min="8" max="8" width="17.29"/>
    <col customWidth="1" min="9" max="9" width="19.86"/>
  </cols>
  <sheetData>
    <row r="1">
      <c r="A1" s="1" t="s">
        <v>0</v>
      </c>
    </row>
    <row r="2">
      <c r="A2" s="2" t="s">
        <v>1</v>
      </c>
      <c r="B2" s="2" t="s">
        <v>1</v>
      </c>
      <c r="C2" s="2" t="s">
        <v>1</v>
      </c>
      <c r="D2" s="2" t="s">
        <v>225</v>
      </c>
      <c r="E2" s="2" t="s">
        <v>226</v>
      </c>
      <c r="F2" s="2" t="s">
        <v>227</v>
      </c>
      <c r="G2" s="2" t="s">
        <v>228</v>
      </c>
      <c r="H2" s="2" t="s">
        <v>229</v>
      </c>
      <c r="I2" s="2" t="s">
        <v>228</v>
      </c>
      <c r="J2" s="2" t="s">
        <v>230</v>
      </c>
      <c r="K2" s="2" t="s">
        <v>228</v>
      </c>
      <c r="L2" s="2" t="s">
        <v>231</v>
      </c>
      <c r="M2" s="2" t="s">
        <v>228</v>
      </c>
    </row>
    <row r="3">
      <c r="A3" s="2" t="s">
        <v>4</v>
      </c>
      <c r="B3" s="2" t="s">
        <v>232</v>
      </c>
      <c r="C3" s="2" t="s">
        <v>153</v>
      </c>
      <c r="F3" s="1" t="str">
        <f>Buildings!A4</f>
        <v>Algae Grid</v>
      </c>
      <c r="G3" t="b">
        <f t="shared" ref="G3:G42" si="1">COUNTIF(A:A,F3)&gt;0</f>
        <v>1</v>
      </c>
      <c r="H3" s="1" t="str">
        <f>Units!A4</f>
        <v>Privateer</v>
      </c>
      <c r="I3" t="b">
        <f t="shared" ref="I3:I42" si="2">COUNTIF(A:A,H3)&gt;0</f>
        <v>1</v>
      </c>
      <c r="J3" s="1" t="str">
        <f>Transformations!A6</f>
        <v>Hydrosphere Sowing</v>
      </c>
      <c r="K3" t="b">
        <f t="shared" ref="K3:K42" si="3">COUNTIF(A:A,J3)&gt;0</f>
        <v>1</v>
      </c>
      <c r="L3" s="1" t="str">
        <f>Improvements!A5</f>
        <v>Far Scanners</v>
      </c>
      <c r="M3" t="b">
        <f t="shared" ref="M3:M42" si="4">COUNTIF(A:A,L3)&gt;0</f>
        <v>1</v>
      </c>
    </row>
    <row r="4">
      <c r="A4" s="10" t="s">
        <v>179</v>
      </c>
      <c r="B4" s="18" t="s">
        <v>236</v>
      </c>
      <c r="C4" s="1" t="s">
        <v>237</v>
      </c>
      <c r="D4" t="str">
        <f t="shared" ref="D4:D89" si="5">B4&amp;C4</f>
        <v>InitialBuilding</v>
      </c>
      <c r="E4" t="b">
        <f>COUNTIF(Inventions!A:A,B4)&gt;0</f>
        <v>0</v>
      </c>
      <c r="F4" s="1" t="str">
        <f>Buildings!A5</f>
        <v>Deuterium Reactor</v>
      </c>
      <c r="G4" t="b">
        <f t="shared" si="1"/>
        <v>1</v>
      </c>
      <c r="H4" s="1" t="str">
        <f>Units!A5</f>
        <v>Keeper</v>
      </c>
      <c r="I4" t="b">
        <f t="shared" si="2"/>
        <v>1</v>
      </c>
      <c r="J4" s="1" t="str">
        <f>Transformations!A7</f>
        <v>Urbanization</v>
      </c>
      <c r="K4" t="b">
        <f t="shared" si="3"/>
        <v>1</v>
      </c>
      <c r="L4" s="1" t="str">
        <f>Improvements!A6</f>
        <v>Improved Engines</v>
      </c>
      <c r="M4" t="b">
        <f t="shared" si="4"/>
        <v>1</v>
      </c>
    </row>
    <row r="5">
      <c r="A5" s="10" t="s">
        <v>222</v>
      </c>
      <c r="B5" s="18" t="s">
        <v>236</v>
      </c>
      <c r="C5" s="1" t="s">
        <v>237</v>
      </c>
      <c r="D5" t="str">
        <f t="shared" si="5"/>
        <v>InitialBuilding</v>
      </c>
      <c r="E5" t="b">
        <f>COUNTIF(Inventions!A:A,B5)&gt;0</f>
        <v>0</v>
      </c>
      <c r="F5" s="1" t="str">
        <f>Buildings!A6</f>
        <v>Settlement</v>
      </c>
      <c r="G5" t="b">
        <f t="shared" si="1"/>
        <v>1</v>
      </c>
      <c r="H5" s="1" t="str">
        <f>Units!A6</f>
        <v>Bomber </v>
      </c>
      <c r="I5" t="b">
        <f t="shared" si="2"/>
        <v>1</v>
      </c>
      <c r="J5" s="1" t="str">
        <f>Transformations!A8</f>
        <v>Mechanization</v>
      </c>
      <c r="K5" t="b">
        <f t="shared" si="3"/>
        <v>1</v>
      </c>
      <c r="L5" s="1" t="str">
        <f>Improvements!A7</f>
        <v>Preon Discovery</v>
      </c>
      <c r="M5" t="b">
        <f t="shared" si="4"/>
        <v>1</v>
      </c>
    </row>
    <row r="6">
      <c r="A6" s="22" t="s">
        <v>241</v>
      </c>
      <c r="B6" s="18" t="s">
        <v>236</v>
      </c>
      <c r="C6" s="1" t="s">
        <v>237</v>
      </c>
      <c r="D6" t="str">
        <f t="shared" si="5"/>
        <v>InitialBuilding</v>
      </c>
      <c r="E6" t="b">
        <f>COUNTIF(Inventions!A:A,B6)&gt;0</f>
        <v>0</v>
      </c>
      <c r="F6" s="1" t="str">
        <f>Buildings!A7</f>
        <v>Robo Farm</v>
      </c>
      <c r="G6" t="b">
        <f t="shared" si="1"/>
        <v>1</v>
      </c>
      <c r="H6" s="1" t="str">
        <f>Units!A7</f>
        <v>Microt(s)</v>
      </c>
      <c r="I6" t="b">
        <f t="shared" si="2"/>
        <v>1</v>
      </c>
      <c r="J6" s="1" t="str">
        <f>Transformations!A9</f>
        <v>Ignition</v>
      </c>
      <c r="K6" t="b">
        <f t="shared" si="3"/>
        <v>1</v>
      </c>
      <c r="L6" s="1" t="str">
        <f>Improvements!A8</f>
        <v>Subatomic Symphysis</v>
      </c>
      <c r="M6" t="b">
        <f t="shared" si="4"/>
        <v>1</v>
      </c>
    </row>
    <row r="7">
      <c r="A7" s="10" t="s">
        <v>244</v>
      </c>
      <c r="B7" s="18" t="s">
        <v>236</v>
      </c>
      <c r="C7" s="1" t="s">
        <v>237</v>
      </c>
      <c r="D7" t="str">
        <f t="shared" si="5"/>
        <v>InitialBuilding</v>
      </c>
      <c r="E7" t="b">
        <f>COUNTIF(Inventions!A:A,B7)&gt;0</f>
        <v>0</v>
      </c>
      <c r="F7" s="1" t="str">
        <f>Buildings!A8</f>
        <v>Mine</v>
      </c>
      <c r="G7" t="b">
        <f t="shared" si="1"/>
        <v>1</v>
      </c>
      <c r="H7" s="1" t="str">
        <f>Units!A8</f>
        <v>Synchro</v>
      </c>
      <c r="I7" t="b">
        <f t="shared" si="2"/>
        <v>1</v>
      </c>
      <c r="J7" s="1" t="str">
        <f>Transformations!A10</f>
        <v>Deconstruction</v>
      </c>
      <c r="K7" t="b">
        <f t="shared" si="3"/>
        <v>1</v>
      </c>
      <c r="L7" s="1" t="str">
        <f>Improvements!A9</f>
        <v>Space Ports</v>
      </c>
      <c r="M7" t="b">
        <f t="shared" si="4"/>
        <v>1</v>
      </c>
    </row>
    <row r="8">
      <c r="A8" s="10" t="s">
        <v>248</v>
      </c>
      <c r="B8" s="18" t="s">
        <v>236</v>
      </c>
      <c r="C8" s="1" t="s">
        <v>237</v>
      </c>
      <c r="D8" t="str">
        <f t="shared" si="5"/>
        <v>InitialBuilding</v>
      </c>
      <c r="E8" t="b">
        <f>COUNTIF(Inventions!A:A,B8)&gt;0</f>
        <v>0</v>
      </c>
      <c r="F8" s="1" t="str">
        <f>Buildings!A9</f>
        <v>Sonic Mine</v>
      </c>
      <c r="G8" t="b">
        <f t="shared" si="1"/>
        <v>1</v>
      </c>
      <c r="H8" s="1" t="str">
        <f>Units!A9</f>
        <v>Watcher</v>
      </c>
      <c r="I8" t="b">
        <f t="shared" si="2"/>
        <v>1</v>
      </c>
      <c r="J8" s="1" t="str">
        <f>Transformations!A11</f>
        <v>Industrialization</v>
      </c>
      <c r="K8" t="b">
        <f t="shared" si="3"/>
        <v>1</v>
      </c>
      <c r="L8" s="1" t="str">
        <f>Improvements!A10</f>
        <v>Stem Replication</v>
      </c>
      <c r="M8" t="b">
        <f t="shared" si="4"/>
        <v>1</v>
      </c>
    </row>
    <row r="9">
      <c r="A9" s="22" t="s">
        <v>249</v>
      </c>
      <c r="B9" s="18" t="s">
        <v>236</v>
      </c>
      <c r="C9" s="1" t="s">
        <v>237</v>
      </c>
      <c r="D9" t="str">
        <f t="shared" si="5"/>
        <v>InitialBuilding</v>
      </c>
      <c r="E9" t="b">
        <f>COUNTIF(Inventions!A:A,B9)&gt;0</f>
        <v>0</v>
      </c>
      <c r="F9" s="1" t="str">
        <f>Buildings!A10</f>
        <v>Colony</v>
      </c>
      <c r="G9" t="b">
        <f t="shared" si="1"/>
        <v>1</v>
      </c>
      <c r="H9" s="1" t="str">
        <f>Units!A10</f>
        <v>Judge</v>
      </c>
      <c r="I9" t="b">
        <f t="shared" si="2"/>
        <v>1</v>
      </c>
      <c r="J9" s="1" t="str">
        <f>Transformations!A12</f>
        <v>Assimilation</v>
      </c>
      <c r="K9" t="b">
        <f t="shared" si="3"/>
        <v>1</v>
      </c>
      <c r="L9" s="1" t="str">
        <f>Improvements!A11</f>
        <v>Trading Lines</v>
      </c>
      <c r="M9" t="b">
        <f t="shared" si="4"/>
        <v>1</v>
      </c>
    </row>
    <row r="10">
      <c r="A10" s="10" t="s">
        <v>250</v>
      </c>
      <c r="B10" s="18" t="s">
        <v>236</v>
      </c>
      <c r="C10" s="1" t="s">
        <v>237</v>
      </c>
      <c r="D10" t="str">
        <f t="shared" si="5"/>
        <v>InitialBuilding</v>
      </c>
      <c r="E10" t="b">
        <f>COUNTIF(Inventions!A:A,B10)&gt;0</f>
        <v>0</v>
      </c>
      <c r="F10" s="1" t="str">
        <f>Buildings!A11</f>
        <v>Core Drilling</v>
      </c>
      <c r="G10" t="b">
        <f t="shared" si="1"/>
        <v>1</v>
      </c>
      <c r="H10" s="1" t="str">
        <f>Units!A11</f>
        <v>Flash</v>
      </c>
      <c r="I10" t="b">
        <f t="shared" si="2"/>
        <v>1</v>
      </c>
      <c r="J10" s="1" t="str">
        <f>Transformations!A13</f>
        <v>Freezing</v>
      </c>
      <c r="K10" t="b">
        <f t="shared" si="3"/>
        <v>1</v>
      </c>
      <c r="L10" s="1" t="str">
        <f>Improvements!A12</f>
        <v>Mecha Troops</v>
      </c>
      <c r="M10" t="b">
        <f t="shared" si="4"/>
        <v>1</v>
      </c>
    </row>
    <row r="11">
      <c r="A11" s="10" t="s">
        <v>252</v>
      </c>
      <c r="B11" s="18" t="s">
        <v>236</v>
      </c>
      <c r="C11" s="1" t="s">
        <v>237</v>
      </c>
      <c r="D11" t="str">
        <f t="shared" si="5"/>
        <v>InitialBuilding</v>
      </c>
      <c r="E11" t="b">
        <f>COUNTIF(Inventions!A:A,B11)&gt;0</f>
        <v>0</v>
      </c>
      <c r="F11" s="1" t="str">
        <f>Buildings!A12</f>
        <v>Factories</v>
      </c>
      <c r="G11" t="b">
        <f t="shared" si="1"/>
        <v>1</v>
      </c>
      <c r="H11" s="1" t="str">
        <f>Units!A12</f>
        <v>Metalive</v>
      </c>
      <c r="I11" t="b">
        <f t="shared" si="2"/>
        <v>1</v>
      </c>
      <c r="J11" s="1" t="str">
        <f>Transformations!A14</f>
        <v>Condensing</v>
      </c>
      <c r="K11" t="b">
        <f t="shared" si="3"/>
        <v>1</v>
      </c>
      <c r="L11" s="1" t="str">
        <f>Improvements!A13</f>
        <v>Bioadaptation</v>
      </c>
      <c r="M11" t="b">
        <f t="shared" si="4"/>
        <v>1</v>
      </c>
    </row>
    <row r="12">
      <c r="A12" s="1" t="s">
        <v>206</v>
      </c>
      <c r="B12" s="1" t="s">
        <v>253</v>
      </c>
      <c r="C12" s="1" t="s">
        <v>237</v>
      </c>
      <c r="D12" t="str">
        <f t="shared" si="5"/>
        <v>Aneutronic LinkageBuilding</v>
      </c>
      <c r="E12" t="b">
        <f>COUNTIF(Inventions!A:A,B12)&gt;0</f>
        <v>1</v>
      </c>
      <c r="F12" s="1" t="str">
        <f>Buildings!A13</f>
        <v>Nano Factory</v>
      </c>
      <c r="G12" t="b">
        <f t="shared" si="1"/>
        <v>1</v>
      </c>
      <c r="H12" s="1" t="str">
        <f>Units!A13</f>
        <v>Ferropolar / Diamag</v>
      </c>
      <c r="I12" t="b">
        <f t="shared" si="2"/>
        <v>1</v>
      </c>
      <c r="J12" s="1" t="str">
        <f>Transformations!A15</f>
        <v>Melting</v>
      </c>
      <c r="K12" t="b">
        <f t="shared" si="3"/>
        <v>1</v>
      </c>
      <c r="L12" s="1" t="str">
        <f>Improvements!A14</f>
        <v>Resistance</v>
      </c>
      <c r="M12" t="b">
        <f t="shared" si="4"/>
        <v>1</v>
      </c>
    </row>
    <row r="13">
      <c r="A13" s="27" t="s">
        <v>254</v>
      </c>
      <c r="B13" s="1" t="s">
        <v>238</v>
      </c>
      <c r="C13" s="1" t="s">
        <v>237</v>
      </c>
      <c r="D13" t="str">
        <f t="shared" si="5"/>
        <v>XenologyBuilding</v>
      </c>
      <c r="E13" t="b">
        <f>COUNTIF(Inventions!A:A,B13)&gt;0</f>
        <v>1</v>
      </c>
      <c r="F13" s="1" t="str">
        <f>Buildings!A14</f>
        <v>Housing</v>
      </c>
      <c r="G13" t="b">
        <f t="shared" si="1"/>
        <v>1</v>
      </c>
      <c r="H13" s="1" t="str">
        <f>Units!A14</f>
        <v>Guardian</v>
      </c>
      <c r="I13" t="b">
        <f t="shared" si="2"/>
        <v>1</v>
      </c>
      <c r="J13" s="1" t="str">
        <f>Transformations!A16</f>
        <v/>
      </c>
      <c r="K13" t="b">
        <f t="shared" si="3"/>
        <v>0</v>
      </c>
      <c r="L13" s="1" t="str">
        <f>Improvements!A15</f>
        <v>Swarms</v>
      </c>
      <c r="M13" t="b">
        <f t="shared" si="4"/>
        <v>1</v>
      </c>
    </row>
    <row r="14">
      <c r="A14" s="1" t="s">
        <v>235</v>
      </c>
      <c r="B14" s="1" t="s">
        <v>233</v>
      </c>
      <c r="C14" s="1" t="s">
        <v>237</v>
      </c>
      <c r="D14" t="str">
        <f t="shared" si="5"/>
        <v>Harmonic AIBuilding</v>
      </c>
      <c r="E14" t="b">
        <f>COUNTIF(Inventions!A:A,B14)&gt;0</f>
        <v>1</v>
      </c>
      <c r="F14" s="1" t="str">
        <f>Buildings!A15</f>
        <v>Trading post</v>
      </c>
      <c r="G14" t="b">
        <f t="shared" si="1"/>
        <v>1</v>
      </c>
      <c r="H14" s="1" t="str">
        <f>Units!A15</f>
        <v>Broker</v>
      </c>
      <c r="I14" t="b">
        <f t="shared" si="2"/>
        <v>1</v>
      </c>
      <c r="J14" s="1" t="str">
        <f>Transformations!A17</f>
        <v/>
      </c>
      <c r="K14" t="b">
        <f t="shared" si="3"/>
        <v>0</v>
      </c>
      <c r="L14" s="1" t="str">
        <f>Improvements!A16</f>
        <v>Reinforced Hulls</v>
      </c>
      <c r="M14" t="b">
        <f t="shared" si="4"/>
        <v>1</v>
      </c>
    </row>
    <row r="15">
      <c r="A15" s="1" t="s">
        <v>251</v>
      </c>
      <c r="B15" s="1" t="s">
        <v>255</v>
      </c>
      <c r="C15" s="1" t="s">
        <v>237</v>
      </c>
      <c r="D15" t="str">
        <f t="shared" si="5"/>
        <v>Pressure TensorsBuilding</v>
      </c>
      <c r="E15" t="b">
        <f>COUNTIF(Inventions!A:A,B15)&gt;0</f>
        <v>1</v>
      </c>
      <c r="F15" s="1" t="str">
        <f>Buildings!A16</f>
        <v>Capital</v>
      </c>
      <c r="G15" t="b">
        <f t="shared" si="1"/>
        <v>0</v>
      </c>
      <c r="H15" s="1" t="str">
        <f>Units!A16</f>
        <v>Prospector</v>
      </c>
      <c r="I15" t="b">
        <f t="shared" si="2"/>
        <v>1</v>
      </c>
      <c r="J15" s="1" t="str">
        <f>Transformations!A18</f>
        <v/>
      </c>
      <c r="K15" t="b">
        <f t="shared" si="3"/>
        <v>0</v>
      </c>
      <c r="L15" s="1" t="str">
        <f>Improvements!A17</f>
        <v>Lifespan Augmentation</v>
      </c>
      <c r="M15" t="b">
        <f t="shared" si="4"/>
        <v>1</v>
      </c>
    </row>
    <row r="16">
      <c r="A16" s="27" t="s">
        <v>246</v>
      </c>
      <c r="B16" s="1" t="s">
        <v>258</v>
      </c>
      <c r="C16" s="1" t="s">
        <v>237</v>
      </c>
      <c r="D16" t="str">
        <f t="shared" si="5"/>
        <v>Shockwave SymmetryBuilding</v>
      </c>
      <c r="E16" t="b">
        <f>COUNTIF(Inventions!A:A,B16)&gt;0</f>
        <v>1</v>
      </c>
      <c r="F16" s="1" t="str">
        <f>Buildings!A17</f>
        <v>Farm</v>
      </c>
      <c r="G16" t="b">
        <f t="shared" si="1"/>
        <v>1</v>
      </c>
      <c r="H16" s="1" t="str">
        <f>Units!A17</f>
        <v>Hammer (Slammer?)</v>
      </c>
      <c r="I16" t="b">
        <f t="shared" si="2"/>
        <v>1</v>
      </c>
      <c r="J16" s="1" t="str">
        <f>Transformations!A19</f>
        <v/>
      </c>
      <c r="K16" t="b">
        <f t="shared" si="3"/>
        <v>0</v>
      </c>
      <c r="L16" s="1" t="str">
        <f>Improvements!A18</f>
        <v>Warp Gate Expansion</v>
      </c>
      <c r="M16" t="b">
        <f t="shared" si="4"/>
        <v>0</v>
      </c>
    </row>
    <row r="17">
      <c r="A17" s="1" t="s">
        <v>256</v>
      </c>
      <c r="B17" s="1" t="s">
        <v>234</v>
      </c>
      <c r="C17" s="1" t="s">
        <v>237</v>
      </c>
      <c r="D17" t="str">
        <f t="shared" si="5"/>
        <v>NanoassemblyBuilding</v>
      </c>
      <c r="E17" t="b">
        <f>COUNTIF(Inventions!A:A,B17)&gt;0</f>
        <v>1</v>
      </c>
      <c r="F17" s="1" t="str">
        <f>Buildings!A18</f>
        <v>Xeno Market</v>
      </c>
      <c r="G17" t="b">
        <f t="shared" si="1"/>
        <v>1</v>
      </c>
      <c r="H17" s="1" t="str">
        <f>Units!A18</f>
        <v>Titan</v>
      </c>
      <c r="I17" t="b">
        <f t="shared" si="2"/>
        <v>1</v>
      </c>
      <c r="J17" s="1" t="str">
        <f>Transformations!A20</f>
        <v/>
      </c>
      <c r="K17" t="b">
        <f t="shared" si="3"/>
        <v>0</v>
      </c>
      <c r="L17" s="1" t="str">
        <f>Improvements!A19</f>
        <v>Saprotrophism</v>
      </c>
      <c r="M17" t="b">
        <f t="shared" si="4"/>
        <v>1</v>
      </c>
    </row>
    <row r="18">
      <c r="A18" s="27" t="s">
        <v>260</v>
      </c>
      <c r="B18" s="1" t="s">
        <v>223</v>
      </c>
      <c r="C18" s="1" t="s">
        <v>237</v>
      </c>
      <c r="D18" t="str">
        <f t="shared" si="5"/>
        <v>Interstellar TradingBuilding</v>
      </c>
      <c r="E18" t="b">
        <f>COUNTIF(Inventions!A:A,B18)&gt;0</f>
        <v>1</v>
      </c>
      <c r="F18" s="1" t="str">
        <f>Buildings!A19</f>
        <v>Power Plant</v>
      </c>
      <c r="G18" t="b">
        <f t="shared" si="1"/>
        <v>1</v>
      </c>
      <c r="H18" s="1" t="str">
        <f>Units!A19</f>
        <v>Saprobiont</v>
      </c>
      <c r="I18" t="b">
        <f t="shared" si="2"/>
        <v>1</v>
      </c>
      <c r="J18" s="1" t="str">
        <f>Transformations!A21</f>
        <v/>
      </c>
      <c r="K18" t="b">
        <f t="shared" si="3"/>
        <v>0</v>
      </c>
      <c r="L18" s="1" t="str">
        <f>Improvements!A20</f>
        <v/>
      </c>
      <c r="M18" t="b">
        <f t="shared" si="4"/>
        <v>0</v>
      </c>
    </row>
    <row r="19">
      <c r="A19" s="31" t="s">
        <v>261</v>
      </c>
      <c r="B19" s="1" t="s">
        <v>240</v>
      </c>
      <c r="C19" s="1" t="s">
        <v>237</v>
      </c>
      <c r="D19" t="str">
        <f t="shared" si="5"/>
        <v>Orbital MechanicsBuilding</v>
      </c>
      <c r="E19" t="b">
        <f>COUNTIF(Inventions!A:A,B19)&gt;0</f>
        <v>1</v>
      </c>
      <c r="F19" s="1" t="str">
        <f>Buildings!A20</f>
        <v>Dyson Swarm</v>
      </c>
      <c r="G19" t="b">
        <f t="shared" si="1"/>
        <v>1</v>
      </c>
      <c r="H19" s="1" t="str">
        <f>Units!A20</f>
        <v>Overlord</v>
      </c>
      <c r="I19" t="b">
        <f t="shared" si="2"/>
        <v>1</v>
      </c>
      <c r="J19" s="1" t="str">
        <f>Transformations!A22</f>
        <v/>
      </c>
      <c r="K19" t="b">
        <f t="shared" si="3"/>
        <v>0</v>
      </c>
      <c r="L19" s="1" t="str">
        <f>Improvements!A21</f>
        <v/>
      </c>
      <c r="M19" t="b">
        <f t="shared" si="4"/>
        <v>0</v>
      </c>
    </row>
    <row r="20">
      <c r="A20" s="1" t="s">
        <v>262</v>
      </c>
      <c r="B20" s="1" t="s">
        <v>242</v>
      </c>
      <c r="C20" s="1" t="s">
        <v>237</v>
      </c>
      <c r="D20" t="str">
        <f t="shared" si="5"/>
        <v>MagmallurgyBuilding</v>
      </c>
      <c r="E20" t="b">
        <f>COUNTIF(Inventions!A:A,B20)&gt;0</f>
        <v>1</v>
      </c>
      <c r="F20" s="1" t="str">
        <f>Buildings!A21</f>
        <v>Magma Mine</v>
      </c>
      <c r="G20" t="b">
        <f t="shared" si="1"/>
        <v>1</v>
      </c>
      <c r="H20" s="1" t="str">
        <f>Units!A21</f>
        <v>Phoenix</v>
      </c>
      <c r="I20" t="b">
        <f t="shared" si="2"/>
        <v>1</v>
      </c>
      <c r="J20" s="1" t="str">
        <f>Transformations!A23</f>
        <v/>
      </c>
      <c r="K20" t="b">
        <f t="shared" si="3"/>
        <v>0</v>
      </c>
      <c r="L20" s="1" t="str">
        <f>Improvements!A22</f>
        <v/>
      </c>
      <c r="M20" t="b">
        <f t="shared" si="4"/>
        <v>0</v>
      </c>
    </row>
    <row r="21">
      <c r="A21" s="1" t="s">
        <v>263</v>
      </c>
      <c r="B21" s="1" t="s">
        <v>264</v>
      </c>
      <c r="C21" s="1" t="s">
        <v>237</v>
      </c>
      <c r="D21" t="str">
        <f t="shared" si="5"/>
        <v>Controlled FrackingBuilding</v>
      </c>
      <c r="E21" t="b">
        <f>COUNTIF(Inventions!A:A,B21)&gt;0</f>
        <v>0</v>
      </c>
      <c r="F21" s="1" t="str">
        <f>Buildings!A22</f>
        <v>Foundry</v>
      </c>
      <c r="G21" t="b">
        <f t="shared" si="1"/>
        <v>1</v>
      </c>
      <c r="H21" s="1" t="str">
        <f>Units!A22</f>
        <v>Cyclone</v>
      </c>
      <c r="I21" t="b">
        <f t="shared" si="2"/>
        <v>1</v>
      </c>
      <c r="J21" s="1" t="str">
        <f>Transformations!A24</f>
        <v/>
      </c>
      <c r="K21" t="b">
        <f t="shared" si="3"/>
        <v>0</v>
      </c>
      <c r="L21" s="1" t="str">
        <f>Improvements!A23</f>
        <v/>
      </c>
      <c r="M21" t="b">
        <f t="shared" si="4"/>
        <v>0</v>
      </c>
    </row>
    <row r="22">
      <c r="A22" s="1" t="s">
        <v>265</v>
      </c>
      <c r="B22" s="1" t="s">
        <v>266</v>
      </c>
      <c r="C22" s="1" t="s">
        <v>237</v>
      </c>
      <c r="D22" t="str">
        <f t="shared" si="5"/>
        <v>Isothermal SuctionBuilding</v>
      </c>
      <c r="E22" t="b">
        <f>COUNTIF(Inventions!A:A,B22)&gt;0</f>
        <v>1</v>
      </c>
      <c r="F22" s="1" t="str">
        <f>Buildings!A23</f>
        <v>Melt Mine</v>
      </c>
      <c r="G22" t="b">
        <f t="shared" si="1"/>
        <v>1</v>
      </c>
      <c r="H22" s="1" t="str">
        <f>Units!A23</f>
        <v>Pilgrim</v>
      </c>
      <c r="I22" t="b">
        <f t="shared" si="2"/>
        <v>1</v>
      </c>
      <c r="J22" s="1" t="str">
        <f>Transformations!A25</f>
        <v/>
      </c>
      <c r="K22" t="b">
        <f t="shared" si="3"/>
        <v>0</v>
      </c>
      <c r="L22" s="1" t="str">
        <f>Improvements!A24</f>
        <v/>
      </c>
      <c r="M22" t="b">
        <f t="shared" si="4"/>
        <v>0</v>
      </c>
    </row>
    <row r="23">
      <c r="A23" s="1" t="s">
        <v>268</v>
      </c>
      <c r="B23" s="1" t="s">
        <v>269</v>
      </c>
      <c r="C23" s="1" t="s">
        <v>237</v>
      </c>
      <c r="D23" t="str">
        <f t="shared" si="5"/>
        <v>Aneutronic FusionBuilding</v>
      </c>
      <c r="E23" t="b">
        <f>COUNTIF(Inventions!A:A,B23)&gt;0</f>
        <v>0</v>
      </c>
      <c r="F23" s="1" t="str">
        <f>Buildings!A24</f>
        <v>Underground Outpost</v>
      </c>
      <c r="G23" t="b">
        <f t="shared" si="1"/>
        <v>1</v>
      </c>
      <c r="H23" s="1" t="str">
        <f>Units!A24</f>
        <v>Pathogen</v>
      </c>
      <c r="I23" t="b">
        <f t="shared" si="2"/>
        <v>1</v>
      </c>
      <c r="J23" s="1" t="str">
        <f>Transformations!A26</f>
        <v/>
      </c>
      <c r="K23" t="b">
        <f t="shared" si="3"/>
        <v>0</v>
      </c>
      <c r="L23" s="1" t="str">
        <f>Improvements!A25</f>
        <v/>
      </c>
      <c r="M23" t="b">
        <f t="shared" si="4"/>
        <v>0</v>
      </c>
    </row>
    <row r="24">
      <c r="A24" s="1" t="s">
        <v>200</v>
      </c>
      <c r="B24" s="1" t="s">
        <v>270</v>
      </c>
      <c r="C24" s="1" t="s">
        <v>271</v>
      </c>
      <c r="D24" t="str">
        <f t="shared" si="5"/>
        <v>GenetransformationTransformation</v>
      </c>
      <c r="E24" t="b">
        <f>COUNTIF(Inventions!A:A,B24)&gt;0</f>
        <v>1</v>
      </c>
      <c r="F24" s="1" t="str">
        <f>Buildings!A25</f>
        <v/>
      </c>
      <c r="G24" t="b">
        <f t="shared" si="1"/>
        <v>0</v>
      </c>
      <c r="H24" s="1" t="str">
        <f>Units!A25</f>
        <v>Seed</v>
      </c>
      <c r="I24" t="b">
        <f t="shared" si="2"/>
        <v>1</v>
      </c>
      <c r="J24" s="1" t="str">
        <f>Transformations!A27</f>
        <v/>
      </c>
      <c r="K24" t="b">
        <f t="shared" si="3"/>
        <v>0</v>
      </c>
      <c r="L24" s="1" t="str">
        <f>Improvements!A26</f>
        <v/>
      </c>
      <c r="M24" t="b">
        <f t="shared" si="4"/>
        <v>0</v>
      </c>
    </row>
    <row r="25">
      <c r="A25" s="1" t="s">
        <v>202</v>
      </c>
      <c r="B25" s="1" t="s">
        <v>221</v>
      </c>
      <c r="C25" s="1" t="s">
        <v>271</v>
      </c>
      <c r="D25" t="str">
        <f t="shared" si="5"/>
        <v>ExohabitationTransformation</v>
      </c>
      <c r="E25" t="b">
        <f>COUNTIF(Inventions!A:A,B25)&gt;0</f>
        <v>1</v>
      </c>
      <c r="F25" s="1" t="str">
        <f>Buildings!A26</f>
        <v/>
      </c>
      <c r="G25" t="b">
        <f t="shared" si="1"/>
        <v>0</v>
      </c>
      <c r="H25" s="1" t="str">
        <f>Units!A26</f>
        <v>Shapeshifter</v>
      </c>
      <c r="I25" t="b">
        <f t="shared" si="2"/>
        <v>1</v>
      </c>
      <c r="J25" s="1" t="str">
        <f>Transformations!A28</f>
        <v/>
      </c>
      <c r="K25" t="b">
        <f t="shared" si="3"/>
        <v>0</v>
      </c>
      <c r="L25" s="1" t="str">
        <f>Improvements!A27</f>
        <v/>
      </c>
      <c r="M25" t="b">
        <f t="shared" si="4"/>
        <v>0</v>
      </c>
    </row>
    <row r="26">
      <c r="A26" s="1" t="s">
        <v>203</v>
      </c>
      <c r="B26" s="1" t="s">
        <v>234</v>
      </c>
      <c r="C26" s="1" t="s">
        <v>271</v>
      </c>
      <c r="D26" t="str">
        <f t="shared" si="5"/>
        <v>NanoassemblyTransformation</v>
      </c>
      <c r="E26" t="b">
        <f>COUNTIF(Inventions!A:A,B26)&gt;0</f>
        <v>1</v>
      </c>
      <c r="F26" s="1" t="str">
        <f>Buildings!A27</f>
        <v/>
      </c>
      <c r="G26" t="b">
        <f t="shared" si="1"/>
        <v>0</v>
      </c>
      <c r="H26" s="1" t="str">
        <f>Units!A27</f>
        <v>Spinner</v>
      </c>
      <c r="I26" t="b">
        <f t="shared" si="2"/>
        <v>1</v>
      </c>
      <c r="J26" s="1" t="str">
        <f>Transformations!A29</f>
        <v/>
      </c>
      <c r="K26" t="b">
        <f t="shared" si="3"/>
        <v>0</v>
      </c>
      <c r="L26" s="1" t="str">
        <f>Improvements!A28</f>
        <v/>
      </c>
      <c r="M26" t="b">
        <f t="shared" si="4"/>
        <v>0</v>
      </c>
    </row>
    <row r="27">
      <c r="A27" s="1" t="s">
        <v>205</v>
      </c>
      <c r="B27" s="1" t="s">
        <v>273</v>
      </c>
      <c r="C27" s="1" t="s">
        <v>271</v>
      </c>
      <c r="D27" t="str">
        <f t="shared" si="5"/>
        <v>White Hole PhysicsTransformation</v>
      </c>
      <c r="E27" t="b">
        <f>COUNTIF(Inventions!A:A,B27)&gt;0</f>
        <v>1</v>
      </c>
      <c r="F27" s="1" t="str">
        <f>Buildings!A28</f>
        <v/>
      </c>
      <c r="G27" t="b">
        <f t="shared" si="1"/>
        <v>0</v>
      </c>
      <c r="H27" s="1" t="str">
        <f>Units!A31</f>
        <v/>
      </c>
      <c r="I27" t="b">
        <f t="shared" si="2"/>
        <v>0</v>
      </c>
      <c r="J27" s="1" t="str">
        <f>Transformations!A30</f>
        <v/>
      </c>
      <c r="K27" t="b">
        <f t="shared" si="3"/>
        <v>0</v>
      </c>
      <c r="L27" s="1" t="str">
        <f>Improvements!A29</f>
        <v/>
      </c>
      <c r="M27" t="b">
        <f t="shared" si="4"/>
        <v>0</v>
      </c>
    </row>
    <row r="28">
      <c r="A28" s="1" t="s">
        <v>207</v>
      </c>
      <c r="B28" s="1" t="s">
        <v>243</v>
      </c>
      <c r="C28" s="1" t="s">
        <v>271</v>
      </c>
      <c r="D28" t="str">
        <f t="shared" si="5"/>
        <v>Magnetic BeamTransformation</v>
      </c>
      <c r="E28" t="b">
        <f>COUNTIF(Inventions!A:A,B28)&gt;0</f>
        <v>1</v>
      </c>
      <c r="F28" s="1" t="str">
        <f>Buildings!A29</f>
        <v/>
      </c>
      <c r="G28" t="b">
        <f t="shared" si="1"/>
        <v>0</v>
      </c>
      <c r="H28" s="1" t="str">
        <f>Units!A32</f>
        <v/>
      </c>
      <c r="I28" t="b">
        <f t="shared" si="2"/>
        <v>0</v>
      </c>
      <c r="J28" s="1" t="str">
        <f>Transformations!A31</f>
        <v/>
      </c>
      <c r="K28" t="b">
        <f t="shared" si="3"/>
        <v>0</v>
      </c>
      <c r="L28" s="1" t="str">
        <f>Improvements!A30</f>
        <v/>
      </c>
      <c r="M28" t="b">
        <f t="shared" si="4"/>
        <v>0</v>
      </c>
    </row>
    <row r="29">
      <c r="A29" s="1" t="s">
        <v>204</v>
      </c>
      <c r="B29" s="18" t="s">
        <v>236</v>
      </c>
      <c r="C29" s="1" t="s">
        <v>271</v>
      </c>
      <c r="D29" t="str">
        <f t="shared" si="5"/>
        <v>InitialTransformation</v>
      </c>
      <c r="E29" t="b">
        <f>COUNTIF(Inventions!A:A,B29)&gt;0</f>
        <v>0</v>
      </c>
      <c r="F29" s="1" t="str">
        <f>Buildings!A30</f>
        <v/>
      </c>
      <c r="G29" t="b">
        <f t="shared" si="1"/>
        <v>0</v>
      </c>
      <c r="H29" s="1" t="str">
        <f>Units!A33</f>
        <v/>
      </c>
      <c r="I29" t="b">
        <f t="shared" si="2"/>
        <v>0</v>
      </c>
      <c r="J29" s="1" t="str">
        <f>Transformations!A32</f>
        <v/>
      </c>
      <c r="K29" t="b">
        <f t="shared" si="3"/>
        <v>0</v>
      </c>
      <c r="L29" s="1" t="str">
        <f>Improvements!A31</f>
        <v/>
      </c>
      <c r="M29" t="b">
        <f t="shared" si="4"/>
        <v>0</v>
      </c>
    </row>
    <row r="30">
      <c r="A30" s="1" t="s">
        <v>208</v>
      </c>
      <c r="B30" s="1" t="s">
        <v>245</v>
      </c>
      <c r="C30" s="1" t="s">
        <v>271</v>
      </c>
      <c r="D30" t="str">
        <f t="shared" si="5"/>
        <v>Xeno UnityTransformation</v>
      </c>
      <c r="E30" t="b">
        <f>COUNTIF(Inventions!A:A,B30)&gt;0</f>
        <v>1</v>
      </c>
      <c r="F30" s="1" t="str">
        <f>Buildings!A31</f>
        <v/>
      </c>
      <c r="G30" t="b">
        <f t="shared" si="1"/>
        <v>0</v>
      </c>
      <c r="H30" s="1" t="str">
        <f>Units!A34</f>
        <v/>
      </c>
      <c r="I30" t="b">
        <f t="shared" si="2"/>
        <v>0</v>
      </c>
      <c r="J30" s="1" t="str">
        <f>Transformations!A33</f>
        <v/>
      </c>
      <c r="K30" t="b">
        <f t="shared" si="3"/>
        <v>0</v>
      </c>
      <c r="L30" s="1" t="str">
        <f>Improvements!A32</f>
        <v/>
      </c>
      <c r="M30" t="b">
        <f t="shared" si="4"/>
        <v>0</v>
      </c>
    </row>
    <row r="31">
      <c r="A31" s="1" t="s">
        <v>209</v>
      </c>
      <c r="B31" s="1" t="s">
        <v>274</v>
      </c>
      <c r="C31" s="1" t="s">
        <v>271</v>
      </c>
      <c r="D31" t="str">
        <f t="shared" si="5"/>
        <v>Photon InterferenceTransformation</v>
      </c>
      <c r="E31" t="b">
        <f>COUNTIF(Inventions!A:A,B31)&gt;0</f>
        <v>1</v>
      </c>
      <c r="F31" s="1" t="str">
        <f>Buildings!A32</f>
        <v/>
      </c>
      <c r="G31" t="b">
        <f t="shared" si="1"/>
        <v>0</v>
      </c>
      <c r="H31" s="1" t="str">
        <f>Units!A35</f>
        <v/>
      </c>
      <c r="I31" t="b">
        <f t="shared" si="2"/>
        <v>0</v>
      </c>
      <c r="J31" s="1" t="str">
        <f>Transformations!A34</f>
        <v/>
      </c>
      <c r="K31" t="b">
        <f t="shared" si="3"/>
        <v>0</v>
      </c>
      <c r="L31" s="1" t="str">
        <f>Improvements!A33</f>
        <v/>
      </c>
      <c r="M31" t="b">
        <f t="shared" si="4"/>
        <v>0</v>
      </c>
    </row>
    <row r="32">
      <c r="A32" s="1" t="s">
        <v>199</v>
      </c>
      <c r="B32" s="1" t="s">
        <v>276</v>
      </c>
      <c r="C32" s="1" t="s">
        <v>271</v>
      </c>
      <c r="D32" t="str">
        <f t="shared" si="5"/>
        <v>ParasymbiosisTransformation</v>
      </c>
      <c r="E32" t="b">
        <f>COUNTIF(Inventions!A:A,B32)&gt;0</f>
        <v>1</v>
      </c>
      <c r="F32" s="1"/>
      <c r="G32" t="b">
        <f t="shared" si="1"/>
        <v>0</v>
      </c>
      <c r="H32" s="1"/>
      <c r="I32" t="b">
        <f t="shared" si="2"/>
        <v>0</v>
      </c>
      <c r="J32" s="1"/>
      <c r="K32" t="b">
        <f t="shared" si="3"/>
        <v>0</v>
      </c>
      <c r="L32" s="1"/>
      <c r="M32" t="b">
        <f t="shared" si="4"/>
        <v>0</v>
      </c>
    </row>
    <row r="33">
      <c r="A33" s="1" t="s">
        <v>210</v>
      </c>
      <c r="B33" s="1" t="s">
        <v>277</v>
      </c>
      <c r="C33" s="1" t="s">
        <v>271</v>
      </c>
      <c r="D33" t="str">
        <f t="shared" si="5"/>
        <v>Gravity ControlTransformation</v>
      </c>
      <c r="E33" t="b">
        <f>COUNTIF(Inventions!A:A,B33)&gt;0</f>
        <v>1</v>
      </c>
      <c r="F33" s="1" t="str">
        <f>Buildings!A33</f>
        <v/>
      </c>
      <c r="G33" t="b">
        <f t="shared" si="1"/>
        <v>0</v>
      </c>
      <c r="H33" s="1" t="str">
        <f>Units!A36</f>
        <v/>
      </c>
      <c r="I33" t="b">
        <f t="shared" si="2"/>
        <v>0</v>
      </c>
      <c r="J33" s="1" t="str">
        <f>Transformations!A35</f>
        <v/>
      </c>
      <c r="K33" t="b">
        <f t="shared" si="3"/>
        <v>0</v>
      </c>
      <c r="L33" s="1" t="str">
        <f>Improvements!A34</f>
        <v/>
      </c>
      <c r="M33" t="b">
        <f t="shared" si="4"/>
        <v>0</v>
      </c>
    </row>
    <row r="34">
      <c r="A34" s="1" t="s">
        <v>212</v>
      </c>
      <c r="B34" s="1" t="s">
        <v>224</v>
      </c>
      <c r="C34" s="1" t="s">
        <v>271</v>
      </c>
      <c r="D34" t="str">
        <f t="shared" si="5"/>
        <v>Thermion BindingTransformation</v>
      </c>
      <c r="E34" t="b">
        <f>COUNTIF(Inventions!A:A,B34)&gt;0</f>
        <v>1</v>
      </c>
      <c r="F34" s="1" t="str">
        <f>Buildings!A34</f>
        <v/>
      </c>
      <c r="G34" t="b">
        <f t="shared" si="1"/>
        <v>0</v>
      </c>
      <c r="H34" s="1" t="str">
        <f>Units!A37</f>
        <v/>
      </c>
      <c r="I34" t="b">
        <f t="shared" si="2"/>
        <v>0</v>
      </c>
      <c r="J34" s="1" t="str">
        <f>Transformations!A36</f>
        <v/>
      </c>
      <c r="K34" t="b">
        <f t="shared" si="3"/>
        <v>0</v>
      </c>
      <c r="L34" s="1" t="str">
        <f>Improvements!A35</f>
        <v/>
      </c>
      <c r="M34" t="b">
        <f t="shared" si="4"/>
        <v>0</v>
      </c>
    </row>
    <row r="35">
      <c r="A35" s="36" t="s">
        <v>201</v>
      </c>
      <c r="B35" s="1" t="s">
        <v>239</v>
      </c>
      <c r="C35" s="1" t="s">
        <v>271</v>
      </c>
      <c r="D35" t="str">
        <f t="shared" si="5"/>
        <v>Universal ExchangeTransformation</v>
      </c>
      <c r="E35" t="b">
        <f>COUNTIF(Inventions!A:A,B35)&gt;0</f>
        <v>1</v>
      </c>
      <c r="F35" s="1"/>
      <c r="G35" t="b">
        <f t="shared" si="1"/>
        <v>0</v>
      </c>
      <c r="H35" s="1"/>
      <c r="I35" t="b">
        <f t="shared" si="2"/>
        <v>0</v>
      </c>
      <c r="J35" s="1"/>
      <c r="K35" t="b">
        <f t="shared" si="3"/>
        <v>0</v>
      </c>
      <c r="L35" s="1"/>
      <c r="M35" t="b">
        <f t="shared" si="4"/>
        <v>0</v>
      </c>
    </row>
    <row r="36">
      <c r="A36" s="1" t="s">
        <v>155</v>
      </c>
      <c r="B36" s="18" t="s">
        <v>236</v>
      </c>
      <c r="C36" s="1" t="s">
        <v>156</v>
      </c>
      <c r="D36" t="str">
        <f t="shared" si="5"/>
        <v>InitialImprovement</v>
      </c>
      <c r="E36" t="b">
        <f>COUNTIF(Inventions!A:A,B36)&gt;0</f>
        <v>0</v>
      </c>
      <c r="F36" s="1"/>
      <c r="G36" t="b">
        <f t="shared" si="1"/>
        <v>0</v>
      </c>
      <c r="H36" s="1"/>
      <c r="I36" t="b">
        <f t="shared" si="2"/>
        <v>0</v>
      </c>
      <c r="J36" s="1"/>
      <c r="K36" t="b">
        <f t="shared" si="3"/>
        <v>0</v>
      </c>
      <c r="L36" s="1"/>
      <c r="M36" t="b">
        <f t="shared" si="4"/>
        <v>0</v>
      </c>
    </row>
    <row r="37">
      <c r="A37" s="1" t="s">
        <v>159</v>
      </c>
      <c r="B37" s="1" t="s">
        <v>258</v>
      </c>
      <c r="C37" s="1" t="s">
        <v>156</v>
      </c>
      <c r="D37" t="str">
        <f t="shared" si="5"/>
        <v>Shockwave SymmetryImprovement</v>
      </c>
      <c r="E37" t="b">
        <f>COUNTIF(Inventions!A:A,B37)&gt;0</f>
        <v>1</v>
      </c>
      <c r="F37" s="1" t="str">
        <f>Buildings!A35</f>
        <v/>
      </c>
      <c r="G37" t="b">
        <f t="shared" si="1"/>
        <v>0</v>
      </c>
      <c r="H37" s="1" t="str">
        <f>Units!A38</f>
        <v/>
      </c>
      <c r="I37" t="b">
        <f t="shared" si="2"/>
        <v>0</v>
      </c>
      <c r="J37" s="1" t="str">
        <f>Transformations!A37</f>
        <v/>
      </c>
      <c r="K37" t="b">
        <f t="shared" si="3"/>
        <v>0</v>
      </c>
      <c r="L37" s="1" t="str">
        <f>Improvements!A36</f>
        <v/>
      </c>
      <c r="M37" t="b">
        <f t="shared" si="4"/>
        <v>0</v>
      </c>
    </row>
    <row r="38">
      <c r="A38" s="1" t="s">
        <v>162</v>
      </c>
      <c r="B38" s="1" t="s">
        <v>278</v>
      </c>
      <c r="C38" s="1" t="s">
        <v>156</v>
      </c>
      <c r="D38" t="str">
        <f t="shared" si="5"/>
        <v>Spin PropulsorImprovement</v>
      </c>
      <c r="E38" t="b">
        <f>COUNTIF(Inventions!A:A,B38)&gt;0</f>
        <v>0</v>
      </c>
      <c r="F38" s="1" t="str">
        <f>Buildings!A36</f>
        <v/>
      </c>
      <c r="G38" t="b">
        <f t="shared" si="1"/>
        <v>0</v>
      </c>
      <c r="H38" s="1" t="str">
        <f>Units!A39</f>
        <v/>
      </c>
      <c r="I38" t="b">
        <f t="shared" si="2"/>
        <v>0</v>
      </c>
      <c r="J38" s="1" t="str">
        <f>Transformations!A38</f>
        <v/>
      </c>
      <c r="K38" t="b">
        <f t="shared" si="3"/>
        <v>0</v>
      </c>
      <c r="L38" s="1" t="str">
        <f>Improvements!A37</f>
        <v/>
      </c>
      <c r="M38" t="b">
        <f t="shared" si="4"/>
        <v>0</v>
      </c>
    </row>
    <row r="39">
      <c r="A39" s="1" t="s">
        <v>164</v>
      </c>
      <c r="B39" s="1" t="s">
        <v>279</v>
      </c>
      <c r="C39" s="1" t="s">
        <v>156</v>
      </c>
      <c r="D39" t="str">
        <f t="shared" si="5"/>
        <v>Equidimensional FieldImprovement</v>
      </c>
      <c r="E39" t="b">
        <f>COUNTIF(Inventions!A:A,B39)&gt;0</f>
        <v>0</v>
      </c>
      <c r="F39" s="1" t="str">
        <f>Buildings!A37</f>
        <v/>
      </c>
      <c r="G39" t="b">
        <f t="shared" si="1"/>
        <v>0</v>
      </c>
      <c r="H39" s="1" t="str">
        <f>Units!A40</f>
        <v/>
      </c>
      <c r="I39" t="b">
        <f t="shared" si="2"/>
        <v>0</v>
      </c>
      <c r="J39" s="1" t="str">
        <f>Transformations!A39</f>
        <v/>
      </c>
      <c r="K39" t="b">
        <f t="shared" si="3"/>
        <v>0</v>
      </c>
      <c r="L39" s="1" t="str">
        <f>Improvements!A38</f>
        <v/>
      </c>
      <c r="M39" t="b">
        <f t="shared" si="4"/>
        <v>0</v>
      </c>
    </row>
    <row r="40">
      <c r="A40" s="1" t="s">
        <v>171</v>
      </c>
      <c r="B40" s="1" t="s">
        <v>280</v>
      </c>
      <c r="C40" s="1" t="s">
        <v>156</v>
      </c>
      <c r="D40" t="str">
        <f t="shared" si="5"/>
        <v>Subatomic AssemblyImprovement</v>
      </c>
      <c r="E40" t="b">
        <f>COUNTIF(Inventions!A:A,B40)&gt;0</f>
        <v>0</v>
      </c>
      <c r="F40" s="1" t="str">
        <f>Buildings!A38</f>
        <v/>
      </c>
      <c r="G40" t="b">
        <f t="shared" si="1"/>
        <v>0</v>
      </c>
      <c r="H40" s="1" t="str">
        <f>Units!A41</f>
        <v/>
      </c>
      <c r="I40" t="b">
        <f t="shared" si="2"/>
        <v>0</v>
      </c>
      <c r="J40" s="1" t="str">
        <f>Transformations!A40</f>
        <v/>
      </c>
      <c r="K40" t="b">
        <f t="shared" si="3"/>
        <v>0</v>
      </c>
      <c r="L40" s="1" t="str">
        <f>Improvements!A39</f>
        <v/>
      </c>
      <c r="M40" t="b">
        <f t="shared" si="4"/>
        <v>0</v>
      </c>
    </row>
    <row r="41">
      <c r="A41" s="1" t="s">
        <v>173</v>
      </c>
      <c r="B41" s="1" t="s">
        <v>239</v>
      </c>
      <c r="C41" s="1" t="s">
        <v>156</v>
      </c>
      <c r="D41" t="str">
        <f t="shared" si="5"/>
        <v>Universal ExchangeImprovement</v>
      </c>
      <c r="E41" t="b">
        <f>COUNTIF(Inventions!A:A,B41)&gt;0</f>
        <v>1</v>
      </c>
      <c r="F41" s="1" t="str">
        <f>Buildings!A39</f>
        <v/>
      </c>
      <c r="G41" t="b">
        <f t="shared" si="1"/>
        <v>0</v>
      </c>
      <c r="H41" s="1" t="str">
        <f>Units!A42</f>
        <v/>
      </c>
      <c r="I41" t="b">
        <f t="shared" si="2"/>
        <v>0</v>
      </c>
      <c r="J41" s="1" t="str">
        <f>Transformations!A41</f>
        <v/>
      </c>
      <c r="K41" t="b">
        <f t="shared" si="3"/>
        <v>0</v>
      </c>
      <c r="L41" s="1" t="str">
        <f>Improvements!A40</f>
        <v/>
      </c>
      <c r="M41" t="b">
        <f t="shared" si="4"/>
        <v>0</v>
      </c>
    </row>
    <row r="42">
      <c r="A42" s="1" t="s">
        <v>175</v>
      </c>
      <c r="B42" s="1" t="s">
        <v>282</v>
      </c>
      <c r="C42" s="1" t="s">
        <v>156</v>
      </c>
      <c r="D42" t="str">
        <f t="shared" si="5"/>
        <v>Syntethic BiologyImprovement</v>
      </c>
      <c r="E42" t="b">
        <f>COUNTIF(Inventions!A:A,B42)&gt;0</f>
        <v>0</v>
      </c>
      <c r="F42" s="1" t="str">
        <f>Buildings!A40</f>
        <v/>
      </c>
      <c r="G42" t="b">
        <f t="shared" si="1"/>
        <v>0</v>
      </c>
      <c r="H42" s="1" t="str">
        <f>Units!A43</f>
        <v/>
      </c>
      <c r="I42" t="b">
        <f t="shared" si="2"/>
        <v>0</v>
      </c>
      <c r="J42" s="1" t="str">
        <f>Transformations!A42</f>
        <v/>
      </c>
      <c r="K42" t="b">
        <f t="shared" si="3"/>
        <v>0</v>
      </c>
      <c r="L42" s="1" t="str">
        <f>Improvements!A41</f>
        <v/>
      </c>
      <c r="M42" t="b">
        <f t="shared" si="4"/>
        <v>0</v>
      </c>
    </row>
    <row r="43">
      <c r="A43" s="1" t="s">
        <v>177</v>
      </c>
      <c r="B43" s="1" t="s">
        <v>221</v>
      </c>
      <c r="C43" s="1" t="s">
        <v>156</v>
      </c>
      <c r="D43" t="str">
        <f t="shared" si="5"/>
        <v>ExohabitationImprovement</v>
      </c>
      <c r="E43" t="b">
        <f>COUNTIF(Inventions!A:A,B43)&gt;0</f>
        <v>1</v>
      </c>
    </row>
    <row r="44">
      <c r="A44" s="1" t="s">
        <v>180</v>
      </c>
      <c r="B44" s="1" t="s">
        <v>283</v>
      </c>
      <c r="C44" s="1" t="s">
        <v>156</v>
      </c>
      <c r="D44" t="str">
        <f t="shared" si="5"/>
        <v>BiocybernizationImprovement</v>
      </c>
      <c r="E44" t="b">
        <f>COUNTIF(Inventions!A:A,B44)&gt;0</f>
        <v>0</v>
      </c>
    </row>
    <row r="45">
      <c r="A45" s="1" t="s">
        <v>182</v>
      </c>
      <c r="B45" s="1" t="s">
        <v>276</v>
      </c>
      <c r="C45" s="1" t="s">
        <v>156</v>
      </c>
      <c r="D45" t="str">
        <f t="shared" si="5"/>
        <v>ParasymbiosisImprovement</v>
      </c>
      <c r="E45" t="b">
        <f>COUNTIF(Inventions!A:A,B45)&gt;0</f>
        <v>1</v>
      </c>
    </row>
    <row r="46">
      <c r="A46" s="1" t="s">
        <v>184</v>
      </c>
      <c r="B46" s="1" t="s">
        <v>257</v>
      </c>
      <c r="C46" s="1" t="s">
        <v>156</v>
      </c>
      <c r="D46" t="str">
        <f t="shared" si="5"/>
        <v>Conflict TheoryImprovement</v>
      </c>
      <c r="E46" t="b">
        <f>COUNTIF(Inventions!A:A,B46)&gt;0</f>
        <v>1</v>
      </c>
    </row>
    <row r="47">
      <c r="A47" s="1" t="s">
        <v>186</v>
      </c>
      <c r="B47" s="1" t="s">
        <v>233</v>
      </c>
      <c r="C47" s="1" t="s">
        <v>156</v>
      </c>
      <c r="D47" t="str">
        <f t="shared" si="5"/>
        <v>Harmonic AIImprovement</v>
      </c>
      <c r="E47" t="b">
        <f>COUNTIF(Inventions!A:A,B47)&gt;0</f>
        <v>1</v>
      </c>
    </row>
    <row r="48">
      <c r="A48" s="1" t="s">
        <v>189</v>
      </c>
      <c r="B48" s="1" t="s">
        <v>284</v>
      </c>
      <c r="C48" s="1" t="s">
        <v>156</v>
      </c>
      <c r="D48" t="str">
        <f t="shared" si="5"/>
        <v>MetacrystalizationImprovement</v>
      </c>
      <c r="E48" t="b">
        <f>COUNTIF(Inventions!A:A,B48)&gt;0</f>
        <v>0</v>
      </c>
    </row>
    <row r="49">
      <c r="A49" s="1" t="s">
        <v>191</v>
      </c>
      <c r="B49" s="1" t="s">
        <v>281</v>
      </c>
      <c r="C49" s="1" t="s">
        <v>156</v>
      </c>
      <c r="D49" t="str">
        <f t="shared" si="5"/>
        <v>Organic HarnessingImprovement</v>
      </c>
      <c r="E49" t="b">
        <f>COUNTIF(Inventions!A:A,B49)&gt;0</f>
        <v>1</v>
      </c>
    </row>
    <row r="50">
      <c r="A50" s="1" t="s">
        <v>195</v>
      </c>
      <c r="B50" s="1" t="s">
        <v>270</v>
      </c>
      <c r="C50" s="1" t="s">
        <v>156</v>
      </c>
      <c r="D50" t="str">
        <f t="shared" si="5"/>
        <v>GenetransformationImprovement</v>
      </c>
      <c r="E50" t="b">
        <f>COUNTIF(Inventions!A:A,B50)&gt;0</f>
        <v>1</v>
      </c>
    </row>
    <row r="51">
      <c r="A51" s="5" t="s">
        <v>100</v>
      </c>
      <c r="B51" s="1" t="s">
        <v>221</v>
      </c>
      <c r="C51" s="1" t="s">
        <v>285</v>
      </c>
      <c r="D51" t="str">
        <f t="shared" si="5"/>
        <v>ExohabitationUnit</v>
      </c>
      <c r="E51" t="b">
        <f>COUNTIF(Inventions!A:A,B51)&gt;0</f>
        <v>1</v>
      </c>
    </row>
    <row r="52">
      <c r="A52" s="5" t="s">
        <v>105</v>
      </c>
      <c r="B52" s="6" t="s">
        <v>223</v>
      </c>
      <c r="C52" s="1" t="s">
        <v>285</v>
      </c>
      <c r="D52" t="str">
        <f t="shared" si="5"/>
        <v>Interstellar TradingUnit</v>
      </c>
      <c r="E52" t="b">
        <f>COUNTIF(Inventions!A:A,B52)&gt;0</f>
        <v>1</v>
      </c>
    </row>
    <row r="53">
      <c r="A53" s="6" t="s">
        <v>108</v>
      </c>
      <c r="B53" s="6" t="s">
        <v>240</v>
      </c>
      <c r="C53" s="1" t="s">
        <v>285</v>
      </c>
      <c r="D53" t="str">
        <f t="shared" si="5"/>
        <v>Orbital MechanicsUnit</v>
      </c>
      <c r="E53" t="b">
        <f>COUNTIF(Inventions!A:A,B53)&gt;0</f>
        <v>1</v>
      </c>
    </row>
    <row r="54">
      <c r="A54" s="6" t="s">
        <v>110</v>
      </c>
      <c r="B54" s="6" t="s">
        <v>234</v>
      </c>
      <c r="C54" s="1" t="s">
        <v>285</v>
      </c>
      <c r="D54" t="str">
        <f t="shared" si="5"/>
        <v>NanoassemblyUnit</v>
      </c>
      <c r="E54" t="b">
        <f>COUNTIF(Inventions!A:A,B54)&gt;0</f>
        <v>1</v>
      </c>
    </row>
    <row r="55">
      <c r="A55" s="6" t="s">
        <v>114</v>
      </c>
      <c r="B55" s="6" t="s">
        <v>233</v>
      </c>
      <c r="C55" s="1" t="s">
        <v>285</v>
      </c>
      <c r="D55" t="str">
        <f t="shared" si="5"/>
        <v>Harmonic AIUnit</v>
      </c>
      <c r="E55" t="b">
        <f>COUNTIF(Inventions!A:A,B55)&gt;0</f>
        <v>1</v>
      </c>
    </row>
    <row r="56">
      <c r="A56" s="6" t="s">
        <v>116</v>
      </c>
      <c r="B56" s="6" t="s">
        <v>238</v>
      </c>
      <c r="C56" s="1" t="s">
        <v>285</v>
      </c>
      <c r="D56" t="str">
        <f t="shared" si="5"/>
        <v>XenologyUnit</v>
      </c>
      <c r="E56" t="b">
        <f>COUNTIF(Inventions!A:A,B56)&gt;0</f>
        <v>1</v>
      </c>
    </row>
    <row r="57">
      <c r="A57" s="6" t="s">
        <v>118</v>
      </c>
      <c r="B57" s="6" t="s">
        <v>257</v>
      </c>
      <c r="C57" s="1" t="s">
        <v>285</v>
      </c>
      <c r="D57" t="str">
        <f t="shared" si="5"/>
        <v>Conflict TheoryUnit</v>
      </c>
      <c r="E57" t="b">
        <f>COUNTIF(Inventions!A:A,B57)&gt;0</f>
        <v>1</v>
      </c>
    </row>
    <row r="58">
      <c r="A58" s="6" t="s">
        <v>121</v>
      </c>
      <c r="B58" s="6" t="s">
        <v>274</v>
      </c>
      <c r="C58" s="1" t="s">
        <v>285</v>
      </c>
      <c r="D58" t="str">
        <f t="shared" si="5"/>
        <v>Photon InterferenceUnit</v>
      </c>
      <c r="E58" t="b">
        <f>COUNTIF(Inventions!A:A,B58)&gt;0</f>
        <v>1</v>
      </c>
    </row>
    <row r="59">
      <c r="A59" s="6" t="s">
        <v>124</v>
      </c>
      <c r="B59" s="6" t="s">
        <v>242</v>
      </c>
      <c r="C59" s="1" t="s">
        <v>285</v>
      </c>
      <c r="D59" t="str">
        <f t="shared" si="5"/>
        <v>MagmallurgyUnit</v>
      </c>
      <c r="E59" t="b">
        <f>COUNTIF(Inventions!A:A,B59)&gt;0</f>
        <v>1</v>
      </c>
    </row>
    <row r="60">
      <c r="A60" s="6" t="s">
        <v>127</v>
      </c>
      <c r="B60" s="6" t="s">
        <v>243</v>
      </c>
      <c r="C60" s="1" t="s">
        <v>285</v>
      </c>
      <c r="D60" t="str">
        <f t="shared" si="5"/>
        <v>Magnetic BeamUnit</v>
      </c>
      <c r="E60" t="b">
        <f>COUNTIF(Inventions!A:A,B60)&gt;0</f>
        <v>1</v>
      </c>
    </row>
    <row r="61">
      <c r="A61" s="6" t="s">
        <v>129</v>
      </c>
      <c r="B61" s="6" t="s">
        <v>245</v>
      </c>
      <c r="C61" s="1" t="s">
        <v>285</v>
      </c>
      <c r="D61" t="str">
        <f t="shared" si="5"/>
        <v>Xeno UnityUnit</v>
      </c>
      <c r="E61" t="b">
        <f>COUNTIF(Inventions!A:A,B61)&gt;0</f>
        <v>1</v>
      </c>
    </row>
    <row r="62">
      <c r="A62" s="6" t="s">
        <v>131</v>
      </c>
      <c r="B62" s="6" t="s">
        <v>239</v>
      </c>
      <c r="C62" s="1" t="s">
        <v>285</v>
      </c>
      <c r="D62" t="str">
        <f t="shared" si="5"/>
        <v>Universal ExchangeUnit</v>
      </c>
      <c r="E62" t="b">
        <f>COUNTIF(Inventions!A:A,B62)&gt;0</f>
        <v>1</v>
      </c>
    </row>
    <row r="63">
      <c r="A63" s="6" t="s">
        <v>133</v>
      </c>
      <c r="B63" s="6" t="s">
        <v>255</v>
      </c>
      <c r="C63" s="1" t="s">
        <v>285</v>
      </c>
      <c r="D63" t="str">
        <f t="shared" si="5"/>
        <v>Pressure TensorsUnit</v>
      </c>
      <c r="E63" t="b">
        <f>COUNTIF(Inventions!A:A,B63)&gt;0</f>
        <v>1</v>
      </c>
    </row>
    <row r="64">
      <c r="A64" s="6" t="s">
        <v>135</v>
      </c>
      <c r="B64" s="6" t="s">
        <v>258</v>
      </c>
      <c r="C64" s="1" t="s">
        <v>285</v>
      </c>
      <c r="D64" t="str">
        <f t="shared" si="5"/>
        <v>Shockwave SymmetryUnit</v>
      </c>
      <c r="E64" t="b">
        <f>COUNTIF(Inventions!A:A,B64)&gt;0</f>
        <v>1</v>
      </c>
    </row>
    <row r="65">
      <c r="A65" s="6" t="s">
        <v>136</v>
      </c>
      <c r="B65" s="6" t="s">
        <v>277</v>
      </c>
      <c r="C65" s="1" t="s">
        <v>285</v>
      </c>
      <c r="D65" t="str">
        <f t="shared" si="5"/>
        <v>Gravity ControlUnit</v>
      </c>
      <c r="E65" t="b">
        <f>COUNTIF(Inventions!A:A,B65)&gt;0</f>
        <v>1</v>
      </c>
    </row>
    <row r="66">
      <c r="A66" s="6" t="s">
        <v>138</v>
      </c>
      <c r="B66" s="6" t="s">
        <v>276</v>
      </c>
      <c r="C66" s="1" t="s">
        <v>285</v>
      </c>
      <c r="D66" t="str">
        <f t="shared" si="5"/>
        <v>ParasymbiosisUnit</v>
      </c>
      <c r="E66" t="b">
        <f>COUNTIF(Inventions!A:A,B66)&gt;0</f>
        <v>1</v>
      </c>
    </row>
    <row r="67">
      <c r="A67" s="6" t="s">
        <v>139</v>
      </c>
      <c r="B67" s="6" t="s">
        <v>281</v>
      </c>
      <c r="C67" s="1" t="s">
        <v>285</v>
      </c>
      <c r="D67" t="str">
        <f t="shared" si="5"/>
        <v>Organic HarnessingUnit</v>
      </c>
      <c r="E67" t="b">
        <f>COUNTIF(Inventions!A:A,B67)&gt;0</f>
        <v>1</v>
      </c>
    </row>
    <row r="68">
      <c r="A68" s="6" t="s">
        <v>140</v>
      </c>
      <c r="B68" s="6" t="s">
        <v>266</v>
      </c>
      <c r="C68" s="1" t="s">
        <v>285</v>
      </c>
      <c r="D68" t="str">
        <f t="shared" si="5"/>
        <v>Isothermal SuctionUnit</v>
      </c>
      <c r="E68" t="b">
        <f>COUNTIF(Inventions!A:A,B68)&gt;0</f>
        <v>1</v>
      </c>
    </row>
    <row r="69">
      <c r="A69" s="6" t="s">
        <v>141</v>
      </c>
      <c r="B69" s="6" t="s">
        <v>224</v>
      </c>
      <c r="C69" s="1" t="s">
        <v>285</v>
      </c>
      <c r="D69" t="str">
        <f t="shared" si="5"/>
        <v>Thermion BindingUnit</v>
      </c>
      <c r="E69" t="b">
        <f>COUNTIF(Inventions!A:A,B69)&gt;0</f>
        <v>1</v>
      </c>
    </row>
    <row r="70">
      <c r="A70" s="6" t="s">
        <v>143</v>
      </c>
      <c r="B70" s="6" t="s">
        <v>273</v>
      </c>
      <c r="C70" s="1" t="s">
        <v>285</v>
      </c>
      <c r="D70" t="str">
        <f t="shared" si="5"/>
        <v>White Hole PhysicsUnit</v>
      </c>
      <c r="E70" t="b">
        <f>COUNTIF(Inventions!A:A,B70)&gt;0</f>
        <v>1</v>
      </c>
    </row>
    <row r="71">
      <c r="A71" s="5" t="s">
        <v>145</v>
      </c>
      <c r="B71" s="6" t="s">
        <v>270</v>
      </c>
      <c r="C71" s="1" t="s">
        <v>285</v>
      </c>
      <c r="D71" t="str">
        <f t="shared" si="5"/>
        <v>GenetransformationUnit</v>
      </c>
      <c r="E71" t="b">
        <f>COUNTIF(Inventions!A:A,B71)&gt;0</f>
        <v>1</v>
      </c>
    </row>
    <row r="72">
      <c r="A72" s="5" t="s">
        <v>147</v>
      </c>
      <c r="B72" s="6" t="s">
        <v>286</v>
      </c>
      <c r="C72" s="1" t="s">
        <v>285</v>
      </c>
      <c r="D72" t="str">
        <f t="shared" si="5"/>
        <v>BiosynthesisUnit</v>
      </c>
      <c r="E72" t="b">
        <f>COUNTIF(Inventions!A:A,B72)&gt;0</f>
        <v>1</v>
      </c>
    </row>
    <row r="73">
      <c r="A73" s="6" t="s">
        <v>148</v>
      </c>
      <c r="B73" s="6" t="s">
        <v>287</v>
      </c>
      <c r="C73" s="1" t="s">
        <v>285</v>
      </c>
      <c r="D73" t="str">
        <f t="shared" si="5"/>
        <v>Quantum RecompositionUnit</v>
      </c>
      <c r="E73" t="b">
        <f>COUNTIF(Inventions!A:A,B73)&gt;0</f>
        <v>1</v>
      </c>
    </row>
    <row r="74">
      <c r="A74" s="7" t="s">
        <v>149</v>
      </c>
      <c r="B74" s="6" t="s">
        <v>288</v>
      </c>
      <c r="C74" s="1" t="s">
        <v>285</v>
      </c>
      <c r="D74" t="str">
        <f t="shared" si="5"/>
        <v>Subatomic FusionUnit</v>
      </c>
      <c r="E74" t="b">
        <f>COUNTIF(Inventions!A:A,B74)&gt;0</f>
        <v>1</v>
      </c>
    </row>
    <row r="75">
      <c r="A75" s="7" t="s">
        <v>151</v>
      </c>
      <c r="B75" s="7" t="s">
        <v>253</v>
      </c>
      <c r="C75" s="1" t="s">
        <v>285</v>
      </c>
      <c r="D75" t="str">
        <f t="shared" si="5"/>
        <v>Aneutronic LinkageUnit</v>
      </c>
      <c r="E75" t="b">
        <f>COUNTIF(Inventions!A:A,B75)&gt;0</f>
        <v>1</v>
      </c>
    </row>
    <row r="76">
      <c r="D76" t="str">
        <f t="shared" si="5"/>
        <v/>
      </c>
      <c r="E76" t="b">
        <f>COUNTIF(Inventions!A:A,B76)&gt;0</f>
        <v>0</v>
      </c>
    </row>
    <row r="77">
      <c r="D77" t="str">
        <f t="shared" si="5"/>
        <v/>
      </c>
      <c r="E77" t="b">
        <f>COUNTIF(Inventions!A:A,B77)&gt;0</f>
        <v>0</v>
      </c>
    </row>
    <row r="78">
      <c r="D78" t="str">
        <f t="shared" si="5"/>
        <v/>
      </c>
      <c r="E78" t="b">
        <f>COUNTIF(Inventions!A:A,B78)&gt;0</f>
        <v>0</v>
      </c>
    </row>
    <row r="79">
      <c r="D79" t="str">
        <f t="shared" si="5"/>
        <v/>
      </c>
      <c r="E79" t="b">
        <f>COUNTIF(Inventions!A:A,B79)&gt;0</f>
        <v>0</v>
      </c>
    </row>
    <row r="80">
      <c r="D80" t="str">
        <f t="shared" si="5"/>
        <v/>
      </c>
      <c r="E80" t="b">
        <f>COUNTIF(Inventions!A:A,B80)&gt;0</f>
        <v>0</v>
      </c>
    </row>
    <row r="81">
      <c r="D81" t="str">
        <f t="shared" si="5"/>
        <v/>
      </c>
      <c r="E81" t="b">
        <f>COUNTIF(Inventions!A:A,B81)&gt;0</f>
        <v>0</v>
      </c>
    </row>
    <row r="82">
      <c r="D82" t="str">
        <f t="shared" si="5"/>
        <v/>
      </c>
      <c r="E82" t="b">
        <f>COUNTIF(Inventions!A:A,B82)&gt;0</f>
        <v>0</v>
      </c>
    </row>
    <row r="83">
      <c r="D83" t="str">
        <f t="shared" si="5"/>
        <v/>
      </c>
      <c r="E83" t="b">
        <f>COUNTIF(Inventions!A:A,B83)&gt;0</f>
        <v>0</v>
      </c>
    </row>
    <row r="84">
      <c r="D84" t="str">
        <f t="shared" si="5"/>
        <v/>
      </c>
      <c r="E84" t="b">
        <f>COUNTIF(Inventions!A:A,B84)&gt;0</f>
        <v>0</v>
      </c>
    </row>
    <row r="85">
      <c r="D85" t="str">
        <f t="shared" si="5"/>
        <v/>
      </c>
      <c r="E85" t="b">
        <f>COUNTIF(Inventions!A:A,B85)&gt;0</f>
        <v>0</v>
      </c>
    </row>
    <row r="86">
      <c r="D86" t="str">
        <f t="shared" si="5"/>
        <v/>
      </c>
      <c r="E86" t="b">
        <f>COUNTIF(Inventions!A:A,B86)&gt;0</f>
        <v>0</v>
      </c>
    </row>
    <row r="87">
      <c r="D87" t="str">
        <f t="shared" si="5"/>
        <v/>
      </c>
      <c r="E87" t="b">
        <f>COUNTIF(Inventions!A:A,B87)&gt;0</f>
        <v>0</v>
      </c>
    </row>
    <row r="88">
      <c r="D88" t="str">
        <f t="shared" si="5"/>
        <v/>
      </c>
      <c r="E88" t="b">
        <f>COUNTIF(Inventions!A:A,B88)&gt;0</f>
        <v>0</v>
      </c>
    </row>
    <row r="89">
      <c r="D89" t="str">
        <f t="shared" si="5"/>
        <v/>
      </c>
      <c r="E89" t="b">
        <f>COUNTIF(Inventions!A:A,B89)&gt;0</f>
        <v>0</v>
      </c>
    </row>
  </sheetData>
  <conditionalFormatting sqref="D3:E89 F3:F42 H3:H42 J3:J42 L3:L42 A4:A12 A19 A21 A24:A25 A27 A29:A34 B29">
    <cfRule type="cellIs" dxfId="0" priority="1" operator="lessThan">
      <formula>0</formula>
    </cfRule>
  </conditionalFormatting>
  <conditionalFormatting sqref="D3:E89 F3:F42 H3:H42 J3:J42 L3:L42 A4:A12 A19 A21 A24:A25 A27 A29:A34 B29">
    <cfRule type="cellIs" dxfId="1" priority="2" operator="greaterThan">
      <formula>0</formula>
    </cfRule>
  </conditionalFormatting>
  <conditionalFormatting sqref="D3:E89 G3:G42 I3:I42 K3:K42 M3:M42">
    <cfRule type="containsText" dxfId="1" priority="3" operator="containsText" text="TRUE">
      <formula>NOT(ISERROR(SEARCH(("TRUE"),(D3))))</formula>
    </cfRule>
  </conditionalFormatting>
  <conditionalFormatting sqref="D1:E1004 G1:G1004 I2:I42 K2:K42 M2:M42">
    <cfRule type="containsText" dxfId="0" priority="4" operator="containsText" text="FALSE">
      <formula>NOT(ISERROR(SEARCH(("FALSE"),(D1))))</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c r="C1" s="2"/>
    </row>
    <row r="2">
      <c r="A2" s="2" t="s">
        <v>1</v>
      </c>
      <c r="B2" s="2" t="s">
        <v>2</v>
      </c>
      <c r="C2" s="2" t="s">
        <v>1</v>
      </c>
      <c r="D2" s="2" t="s">
        <v>1</v>
      </c>
    </row>
    <row r="3">
      <c r="A3" s="2" t="s">
        <v>4</v>
      </c>
      <c r="B3" s="2" t="s">
        <v>5</v>
      </c>
      <c r="C3" s="2" t="s">
        <v>62</v>
      </c>
      <c r="D3" s="2" t="s">
        <v>17</v>
      </c>
    </row>
    <row r="4">
      <c r="A4" s="1" t="s">
        <v>29</v>
      </c>
      <c r="B4" s="1" t="s">
        <v>29</v>
      </c>
      <c r="C4" s="1" t="s">
        <v>29</v>
      </c>
      <c r="D4" s="1" t="s">
        <v>30</v>
      </c>
    </row>
    <row r="5">
      <c r="A5" s="1" t="s">
        <v>65</v>
      </c>
      <c r="B5" s="1" t="s">
        <v>65</v>
      </c>
      <c r="C5" s="1" t="s">
        <v>31</v>
      </c>
      <c r="D5" s="1" t="s">
        <v>32</v>
      </c>
    </row>
    <row r="6">
      <c r="A6" s="1" t="s">
        <v>80</v>
      </c>
      <c r="B6" s="1" t="s">
        <v>80</v>
      </c>
      <c r="C6" s="1" t="s">
        <v>27</v>
      </c>
      <c r="D6" s="1" t="s">
        <v>28</v>
      </c>
    </row>
    <row r="7">
      <c r="A7" s="1" t="s">
        <v>81</v>
      </c>
      <c r="B7" s="1" t="s">
        <v>81</v>
      </c>
      <c r="C7" s="1" t="s">
        <v>21</v>
      </c>
      <c r="D7" s="1" t="s">
        <v>22</v>
      </c>
    </row>
    <row r="8">
      <c r="A8" s="1" t="s">
        <v>82</v>
      </c>
      <c r="B8" s="1" t="s">
        <v>82</v>
      </c>
      <c r="C8" s="1" t="s">
        <v>35</v>
      </c>
      <c r="D8" s="1" t="s">
        <v>36</v>
      </c>
    </row>
    <row r="9">
      <c r="A9" s="1" t="s">
        <v>83</v>
      </c>
      <c r="B9" s="1" t="s">
        <v>83</v>
      </c>
      <c r="C9" s="1" t="s">
        <v>37</v>
      </c>
      <c r="D9" s="1" t="s">
        <v>38</v>
      </c>
    </row>
    <row r="10">
      <c r="A10" s="1" t="s">
        <v>84</v>
      </c>
      <c r="B10" s="1" t="s">
        <v>84</v>
      </c>
      <c r="C10" s="1" t="s">
        <v>33</v>
      </c>
      <c r="D10" s="1" t="s">
        <v>34</v>
      </c>
    </row>
    <row r="11">
      <c r="A11" s="1" t="s">
        <v>85</v>
      </c>
      <c r="B11" s="1" t="s">
        <v>85</v>
      </c>
      <c r="C11" s="1" t="s">
        <v>19</v>
      </c>
      <c r="D11" s="1" t="s">
        <v>20</v>
      </c>
    </row>
    <row r="12">
      <c r="A12" s="1" t="s">
        <v>289</v>
      </c>
      <c r="B12" s="1" t="s">
        <v>289</v>
      </c>
      <c r="C12" s="1" t="s">
        <v>25</v>
      </c>
      <c r="D12" s="1" t="s">
        <v>26</v>
      </c>
    </row>
    <row r="13">
      <c r="A13" s="1" t="s">
        <v>88</v>
      </c>
      <c r="B13" s="1" t="s">
        <v>88</v>
      </c>
      <c r="C13" s="1" t="s">
        <v>23</v>
      </c>
      <c r="D13" s="1" t="s">
        <v>24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0"/>
  <cols>
    <col customWidth="1" min="1" max="1" width="26.86"/>
    <col customWidth="1" min="2" max="2" width="20.57"/>
    <col customWidth="1" min="6" max="6" width="17.57"/>
  </cols>
  <sheetData>
    <row r="1">
      <c r="A1" s="1" t="s">
        <v>150</v>
      </c>
    </row>
    <row r="2">
      <c r="A2" s="2" t="s">
        <v>1</v>
      </c>
      <c r="B2" s="2" t="s">
        <v>2</v>
      </c>
      <c r="C2" s="8" t="s">
        <v>1</v>
      </c>
      <c r="D2" s="8" t="s">
        <v>1</v>
      </c>
      <c r="E2" s="8" t="s">
        <v>1</v>
      </c>
      <c r="F2" s="8" t="s">
        <v>1</v>
      </c>
      <c r="G2" s="8" t="s">
        <v>16</v>
      </c>
      <c r="H2" s="8" t="s">
        <v>16</v>
      </c>
      <c r="I2" s="2" t="s">
        <v>161</v>
      </c>
      <c r="J2" s="2" t="s">
        <v>161</v>
      </c>
      <c r="K2" s="2" t="s">
        <v>161</v>
      </c>
      <c r="L2" s="2" t="s">
        <v>161</v>
      </c>
      <c r="M2" s="2" t="s">
        <v>161</v>
      </c>
      <c r="N2" s="2" t="s">
        <v>161</v>
      </c>
    </row>
    <row r="3">
      <c r="A3" s="2" t="s">
        <v>4</v>
      </c>
      <c r="B3" s="2" t="s">
        <v>5</v>
      </c>
      <c r="C3" s="8" t="s">
        <v>165</v>
      </c>
      <c r="D3" s="8" t="s">
        <v>167</v>
      </c>
      <c r="E3" s="8" t="s">
        <v>168</v>
      </c>
      <c r="F3" s="8" t="s">
        <v>169</v>
      </c>
      <c r="G3" s="8" t="s">
        <v>170</v>
      </c>
      <c r="H3" s="8" t="s">
        <v>92</v>
      </c>
      <c r="I3" s="4" t="s">
        <v>43</v>
      </c>
      <c r="J3" s="4" t="s">
        <v>46</v>
      </c>
      <c r="K3" s="4" t="s">
        <v>49</v>
      </c>
      <c r="L3" s="9" t="s">
        <v>52</v>
      </c>
      <c r="M3" s="9" t="s">
        <v>55</v>
      </c>
      <c r="N3" s="9" t="s">
        <v>58</v>
      </c>
    </row>
    <row r="4">
      <c r="A4" s="10" t="s">
        <v>179</v>
      </c>
      <c r="B4" s="10" t="s">
        <v>179</v>
      </c>
      <c r="C4" s="11" t="s">
        <v>29</v>
      </c>
      <c r="D4" s="1" t="s">
        <v>188</v>
      </c>
      <c r="E4" s="1" t="s">
        <v>52</v>
      </c>
      <c r="F4" s="10" t="s">
        <v>43</v>
      </c>
      <c r="G4" s="1">
        <v>1.0</v>
      </c>
      <c r="H4" s="12">
        <v>2.0</v>
      </c>
      <c r="I4" s="12">
        <v>2.0</v>
      </c>
      <c r="J4" s="13">
        <f>IF(EXACT('OLD Buildings'!$F4,J$3),1,0)*'OLD Buildings'!$G4-IF(EXACT('OLD Buildings'!$E4,J$3),1,0)</f>
        <v>0</v>
      </c>
      <c r="K4" s="13">
        <f>IF(EXACT('OLD Buildings'!$F4,K$3),1,0)*'OLD Buildings'!$G4-IF(EXACT('OLD Buildings'!$E4,K$3),1,0)</f>
        <v>0</v>
      </c>
      <c r="L4" s="13">
        <f>IF(EXACT('OLD Buildings'!$F4,L$3),1,0)*'OLD Buildings'!$G4-IF(EXACT('OLD Buildings'!$E4,L$3),1,0)</f>
        <v>-1</v>
      </c>
      <c r="M4" s="13">
        <f>IF(EXACT('OLD Buildings'!$F4,M$3),1,0)*'OLD Buildings'!$G4-IF(EXACT('OLD Buildings'!$E4,M$3),1,0)</f>
        <v>0</v>
      </c>
      <c r="N4" s="13">
        <f>IF(EXACT('OLD Buildings'!$F4,N$3),1,0)*'OLD Buildings'!$G4-IF(EXACT('OLD Buildings'!$E4,N$3),1,0)</f>
        <v>0</v>
      </c>
    </row>
    <row r="5">
      <c r="A5" s="1" t="s">
        <v>206</v>
      </c>
      <c r="B5" s="1" t="s">
        <v>206</v>
      </c>
      <c r="C5" t="s">
        <v>29</v>
      </c>
      <c r="D5" s="1" t="s">
        <v>188</v>
      </c>
      <c r="E5" s="1" t="s">
        <v>49</v>
      </c>
      <c r="F5" s="1" t="s">
        <v>55</v>
      </c>
      <c r="G5" s="1">
        <v>1.0</v>
      </c>
      <c r="H5" s="12">
        <v>4.0</v>
      </c>
      <c r="I5" s="13">
        <f>IF(EXACT('OLD Buildings'!$F5,I$3),1,0)*'OLD Buildings'!$G5-IF(EXACT('OLD Buildings'!$E5,I$3),1,0)</f>
        <v>0</v>
      </c>
      <c r="J5" s="13">
        <f>IF(EXACT('OLD Buildings'!$F5,J$3),1,0)*'OLD Buildings'!$G5-IF(EXACT('OLD Buildings'!$E5,J$3),1,0)</f>
        <v>0</v>
      </c>
      <c r="K5" s="13">
        <f>IF(EXACT('OLD Buildings'!$F5,K$3),1,0)*'OLD Buildings'!$G5-IF(EXACT('OLD Buildings'!$E5,K$3),1,0)</f>
        <v>-1</v>
      </c>
      <c r="L5" s="13">
        <f>IF(EXACT('OLD Buildings'!$F5,L$3),1,0)*'OLD Buildings'!$G5-IF(EXACT('OLD Buildings'!$E5,L$3),1,0)</f>
        <v>0</v>
      </c>
      <c r="M5" s="13">
        <f>IF(EXACT('OLD Buildings'!$F5,M$3),1,0)*'OLD Buildings'!$G5-IF(EXACT('OLD Buildings'!$E5,M$3),1,0)</f>
        <v>1</v>
      </c>
      <c r="N5" s="13">
        <f>IF(EXACT('OLD Buildings'!$F5,N$3),1,0)*'OLD Buildings'!$G5-IF(EXACT('OLD Buildings'!$E5,N$3),1,0)</f>
        <v>0</v>
      </c>
    </row>
    <row r="6">
      <c r="A6" s="10" t="s">
        <v>222</v>
      </c>
      <c r="B6" s="10" t="s">
        <v>222</v>
      </c>
      <c r="C6" s="11" t="s">
        <v>31</v>
      </c>
      <c r="D6" s="1" t="s">
        <v>188</v>
      </c>
      <c r="E6" s="1" t="s">
        <v>49</v>
      </c>
      <c r="F6" s="10" t="s">
        <v>46</v>
      </c>
      <c r="G6" s="1">
        <v>1.0</v>
      </c>
      <c r="H6" s="12">
        <v>2.0</v>
      </c>
      <c r="I6" s="13">
        <f>IF(EXACT('OLD Buildings'!$F6,I$3),1,0)*'OLD Buildings'!$G6-IF(EXACT('OLD Buildings'!$E6,I$3),1,0)</f>
        <v>0</v>
      </c>
      <c r="J6" s="13">
        <f>IF(EXACT('OLD Buildings'!$F6,J$3),1,0)*'OLD Buildings'!$G6-IF(EXACT('OLD Buildings'!$E6,J$3),1,0)</f>
        <v>1</v>
      </c>
      <c r="K6" s="13">
        <f>IF(EXACT('OLD Buildings'!$F6,K$3),1,0)*'OLD Buildings'!$G6-IF(EXACT('OLD Buildings'!$E6,K$3),1,0)</f>
        <v>-1</v>
      </c>
      <c r="L6" s="13">
        <f>IF(EXACT('OLD Buildings'!$F6,L$3),1,0)*'OLD Buildings'!$G6-IF(EXACT('OLD Buildings'!$E6,L$3),1,0)</f>
        <v>0</v>
      </c>
      <c r="M6" s="13">
        <f>IF(EXACT('OLD Buildings'!$F6,M$3),1,0)*'OLD Buildings'!$G6-IF(EXACT('OLD Buildings'!$E6,M$3),1,0)</f>
        <v>0</v>
      </c>
      <c r="N6" s="13">
        <f>IF(EXACT('OLD Buildings'!$F6,N$3),1,0)*'OLD Buildings'!$G6-IF(EXACT('OLD Buildings'!$E6,N$3),1,0)</f>
        <v>0</v>
      </c>
    </row>
    <row r="7">
      <c r="A7" s="1" t="s">
        <v>235</v>
      </c>
      <c r="B7" s="1" t="s">
        <v>235</v>
      </c>
      <c r="C7" s="1" t="s">
        <v>31</v>
      </c>
      <c r="D7" s="1" t="s">
        <v>188</v>
      </c>
      <c r="E7" s="1" t="s">
        <v>52</v>
      </c>
      <c r="F7" s="1" t="s">
        <v>43</v>
      </c>
      <c r="G7" s="1">
        <v>2.0</v>
      </c>
      <c r="H7" s="12">
        <v>6.0</v>
      </c>
      <c r="I7" s="13">
        <f>IF(EXACT('OLD Buildings'!$F7,I$3),1,0)*'OLD Buildings'!$G7-IF(EXACT('OLD Buildings'!$E7,I$3),1,0)</f>
        <v>2</v>
      </c>
      <c r="J7" s="13">
        <f>IF(EXACT('OLD Buildings'!$F7,J$3),1,0)*'OLD Buildings'!$G7-IF(EXACT('OLD Buildings'!$E7,J$3),1,0)</f>
        <v>0</v>
      </c>
      <c r="K7" s="13">
        <f>IF(EXACT('OLD Buildings'!$F7,K$3),1,0)*'OLD Buildings'!$G7-IF(EXACT('OLD Buildings'!$E7,K$3),1,0)</f>
        <v>0</v>
      </c>
      <c r="L7" s="13">
        <f>IF(EXACT('OLD Buildings'!$F7,L$3),1,0)*'OLD Buildings'!$G7-IF(EXACT('OLD Buildings'!$E7,L$3),1,0)</f>
        <v>-1</v>
      </c>
      <c r="M7" s="13">
        <f>IF(EXACT('OLD Buildings'!$F7,M$3),1,0)*'OLD Buildings'!$G7-IF(EXACT('OLD Buildings'!$E7,M$3),1,0)</f>
        <v>0</v>
      </c>
      <c r="N7" s="13">
        <f>IF(EXACT('OLD Buildings'!$F7,N$3),1,0)*'OLD Buildings'!$G7-IF(EXACT('OLD Buildings'!$E7,N$3),1,0)</f>
        <v>0</v>
      </c>
    </row>
    <row r="8">
      <c r="A8" s="22" t="s">
        <v>241</v>
      </c>
      <c r="B8" s="22" t="s">
        <v>241</v>
      </c>
      <c r="C8" s="11" t="s">
        <v>27</v>
      </c>
      <c r="D8" s="1" t="s">
        <v>188</v>
      </c>
      <c r="E8" s="1" t="s">
        <v>46</v>
      </c>
      <c r="F8" s="10" t="s">
        <v>49</v>
      </c>
      <c r="G8" s="1">
        <v>1.0</v>
      </c>
      <c r="H8" s="12">
        <v>2.0</v>
      </c>
      <c r="I8" s="13">
        <f>IF(EXACT('OLD Buildings'!$F8,I$3),1,0)*'OLD Buildings'!$G8-IF(EXACT('OLD Buildings'!$E8,I$3),1,0)</f>
        <v>0</v>
      </c>
      <c r="J8" s="13">
        <f>IF(EXACT('OLD Buildings'!$F8,J$3),1,0)*'OLD Buildings'!$G8-IF(EXACT('OLD Buildings'!$E8,J$3),1,0)</f>
        <v>-1</v>
      </c>
      <c r="K8" s="13">
        <f>IF(EXACT('OLD Buildings'!$F8,K$3),1,0)*'OLD Buildings'!$G8-IF(EXACT('OLD Buildings'!$E8,K$3),1,0)</f>
        <v>1</v>
      </c>
      <c r="L8" s="13">
        <f>IF(EXACT('OLD Buildings'!$F8,L$3),1,0)*'OLD Buildings'!$G8-IF(EXACT('OLD Buildings'!$E8,L$3),1,0)</f>
        <v>0</v>
      </c>
      <c r="M8" s="13">
        <f>IF(EXACT('OLD Buildings'!$F8,M$3),1,0)*'OLD Buildings'!$G8-IF(EXACT('OLD Buildings'!$E8,M$3),1,0)</f>
        <v>0</v>
      </c>
      <c r="N8" s="13">
        <f>IF(EXACT('OLD Buildings'!$F8,N$3),1,0)*'OLD Buildings'!$G8-IF(EXACT('OLD Buildings'!$E8,N$3),1,0)</f>
        <v>0</v>
      </c>
    </row>
    <row r="9">
      <c r="A9" s="1" t="s">
        <v>246</v>
      </c>
      <c r="B9" s="1" t="s">
        <v>246</v>
      </c>
      <c r="C9" t="s">
        <v>27</v>
      </c>
      <c r="D9" s="1" t="s">
        <v>188</v>
      </c>
      <c r="E9" s="1" t="s">
        <v>52</v>
      </c>
      <c r="F9" s="1" t="s">
        <v>49</v>
      </c>
      <c r="G9" s="1">
        <v>2.0</v>
      </c>
      <c r="H9" s="12">
        <v>6.0</v>
      </c>
      <c r="I9" s="13">
        <f>IF(EXACT('OLD Buildings'!$F9,I$3),1,0)*'OLD Buildings'!$G9-IF(EXACT('OLD Buildings'!$E9,I$3),1,0)</f>
        <v>0</v>
      </c>
      <c r="J9" s="13">
        <f>IF(EXACT('OLD Buildings'!$F9,J$3),1,0)*'OLD Buildings'!$G9-IF(EXACT('OLD Buildings'!$E9,J$3),1,0)</f>
        <v>0</v>
      </c>
      <c r="K9" s="13">
        <f>IF(EXACT('OLD Buildings'!$F9,K$3),1,0)*'OLD Buildings'!$G9-IF(EXACT('OLD Buildings'!$E9,K$3),1,0)</f>
        <v>2</v>
      </c>
      <c r="L9" s="13">
        <f>IF(EXACT('OLD Buildings'!$F9,L$3),1,0)*'OLD Buildings'!$G9-IF(EXACT('OLD Buildings'!$E9,L$3),1,0)</f>
        <v>-1</v>
      </c>
      <c r="M9" s="13">
        <f>IF(EXACT('OLD Buildings'!$F9,M$3),1,0)*'OLD Buildings'!$G9-IF(EXACT('OLD Buildings'!$E9,M$3),1,0)</f>
        <v>0</v>
      </c>
      <c r="N9" s="13">
        <f>IF(EXACT('OLD Buildings'!$F9,N$3),1,0)*'OLD Buildings'!$G9-IF(EXACT('OLD Buildings'!$E9,N$3),1,0)</f>
        <v>0</v>
      </c>
    </row>
    <row r="10">
      <c r="A10" s="10" t="s">
        <v>244</v>
      </c>
      <c r="B10" s="10" t="s">
        <v>244</v>
      </c>
      <c r="C10" s="10" t="s">
        <v>21</v>
      </c>
      <c r="D10" s="1" t="s">
        <v>188</v>
      </c>
      <c r="E10" s="1" t="s">
        <v>43</v>
      </c>
      <c r="F10" s="10" t="s">
        <v>46</v>
      </c>
      <c r="G10" s="1">
        <v>1.0</v>
      </c>
      <c r="H10" s="12">
        <v>2.0</v>
      </c>
      <c r="I10" s="13">
        <f>IF(EXACT('OLD Buildings'!$F10,I$3),1,0)*'OLD Buildings'!$G10-IF(EXACT('OLD Buildings'!$E10,I$3),1,0)</f>
        <v>-1</v>
      </c>
      <c r="J10" s="13">
        <f>IF(EXACT('OLD Buildings'!$F10,J$3),1,0)*'OLD Buildings'!$G10-IF(EXACT('OLD Buildings'!$E10,J$3),1,0)</f>
        <v>1</v>
      </c>
      <c r="K10" s="13">
        <f>IF(EXACT('OLD Buildings'!$F10,K$3),1,0)*'OLD Buildings'!$G10-IF(EXACT('OLD Buildings'!$E10,K$3),1,0)</f>
        <v>0</v>
      </c>
      <c r="L10" s="13">
        <f>IF(EXACT('OLD Buildings'!$F10,L$3),1,0)*'OLD Buildings'!$G10-IF(EXACT('OLD Buildings'!$E10,L$3),1,0)</f>
        <v>0</v>
      </c>
      <c r="M10" s="13">
        <f>IF(EXACT('OLD Buildings'!$F10,M$3),1,0)*'OLD Buildings'!$G10-IF(EXACT('OLD Buildings'!$E10,M$3),1,0)</f>
        <v>0</v>
      </c>
      <c r="N10" s="13">
        <f>IF(EXACT('OLD Buildings'!$F10,N$3),1,0)*'OLD Buildings'!$G10-IF(EXACT('OLD Buildings'!$E10,N$3),1,0)</f>
        <v>0</v>
      </c>
    </row>
    <row r="11">
      <c r="A11" s="1" t="s">
        <v>251</v>
      </c>
      <c r="B11" s="1" t="s">
        <v>251</v>
      </c>
      <c r="C11" s="1" t="s">
        <v>21</v>
      </c>
      <c r="D11" s="1" t="s">
        <v>188</v>
      </c>
      <c r="E11" s="1" t="s">
        <v>58</v>
      </c>
      <c r="F11" s="1" t="s">
        <v>49</v>
      </c>
      <c r="G11" s="1">
        <v>1.0</v>
      </c>
      <c r="H11" s="12">
        <v>4.0</v>
      </c>
      <c r="I11" s="13">
        <f>IF(EXACT('OLD Buildings'!$F11,I$3),1,0)*'OLD Buildings'!$G11-IF(EXACT('OLD Buildings'!$E11,I$3),1,0)</f>
        <v>0</v>
      </c>
      <c r="J11" s="13">
        <f>IF(EXACT('OLD Buildings'!$F11,J$3),1,0)*'OLD Buildings'!$G11-IF(EXACT('OLD Buildings'!$E11,J$3),1,0)</f>
        <v>0</v>
      </c>
      <c r="K11" s="13">
        <f>IF(EXACT('OLD Buildings'!$F11,K$3),1,0)*'OLD Buildings'!$G11-IF(EXACT('OLD Buildings'!$E11,K$3),1,0)</f>
        <v>1</v>
      </c>
      <c r="L11" s="13">
        <f>IF(EXACT('OLD Buildings'!$F11,L$3),1,0)*'OLD Buildings'!$G11-IF(EXACT('OLD Buildings'!$E11,L$3),1,0)</f>
        <v>0</v>
      </c>
      <c r="M11" s="13">
        <f>IF(EXACT('OLD Buildings'!$F11,M$3),1,0)*'OLD Buildings'!$G11-IF(EXACT('OLD Buildings'!$E11,M$3),1,0)</f>
        <v>0</v>
      </c>
      <c r="N11" s="13">
        <f>IF(EXACT('OLD Buildings'!$F11,N$3),1,0)*'OLD Buildings'!$G11-IF(EXACT('OLD Buildings'!$E11,N$3),1,0)</f>
        <v>-1</v>
      </c>
    </row>
    <row r="12">
      <c r="A12" s="10" t="s">
        <v>248</v>
      </c>
      <c r="B12" s="10" t="s">
        <v>248</v>
      </c>
      <c r="C12" s="10" t="s">
        <v>35</v>
      </c>
      <c r="D12" s="1" t="s">
        <v>188</v>
      </c>
      <c r="E12" s="1" t="s">
        <v>49</v>
      </c>
      <c r="F12" s="10" t="s">
        <v>52</v>
      </c>
      <c r="G12" s="1">
        <v>1.0</v>
      </c>
      <c r="H12" s="12">
        <v>2.0</v>
      </c>
      <c r="I12" s="13">
        <f>IF(EXACT('OLD Buildings'!$F12,I$3),1,0)*'OLD Buildings'!$G12-IF(EXACT('OLD Buildings'!$E12,I$3),1,0)</f>
        <v>0</v>
      </c>
      <c r="J12" s="13">
        <f>IF(EXACT('OLD Buildings'!$F12,J$3),1,0)*'OLD Buildings'!$G12-IF(EXACT('OLD Buildings'!$E12,J$3),1,0)</f>
        <v>0</v>
      </c>
      <c r="K12" s="13">
        <f>IF(EXACT('OLD Buildings'!$F12,K$3),1,0)*'OLD Buildings'!$G12-IF(EXACT('OLD Buildings'!$E12,K$3),1,0)</f>
        <v>-1</v>
      </c>
      <c r="L12" s="13">
        <f>IF(EXACT('OLD Buildings'!$F12,L$3),1,0)*'OLD Buildings'!$G12-IF(EXACT('OLD Buildings'!$E12,L$3),1,0)</f>
        <v>1</v>
      </c>
      <c r="M12" s="13">
        <f>IF(EXACT('OLD Buildings'!$F12,M$3),1,0)*'OLD Buildings'!$G12-IF(EXACT('OLD Buildings'!$E12,M$3),1,0)</f>
        <v>0</v>
      </c>
      <c r="N12" s="13">
        <f>IF(EXACT('OLD Buildings'!$F12,N$3),1,0)*'OLD Buildings'!$G12-IF(EXACT('OLD Buildings'!$E12,N$3),1,0)</f>
        <v>0</v>
      </c>
    </row>
    <row r="13">
      <c r="A13" s="1" t="s">
        <v>256</v>
      </c>
      <c r="B13" s="1" t="s">
        <v>256</v>
      </c>
      <c r="C13" s="1" t="s">
        <v>35</v>
      </c>
      <c r="D13" s="1" t="s">
        <v>188</v>
      </c>
      <c r="E13" s="1" t="s">
        <v>55</v>
      </c>
      <c r="F13" s="1" t="s">
        <v>52</v>
      </c>
      <c r="G13" s="1">
        <v>2.0</v>
      </c>
      <c r="H13" s="12">
        <v>10.0</v>
      </c>
      <c r="I13" s="13">
        <f>IF(EXACT('OLD Buildings'!$F13,I$3),1,0)*'OLD Buildings'!$G13-IF(EXACT('OLD Buildings'!$E13,I$3),1,0)</f>
        <v>0</v>
      </c>
      <c r="J13" s="13">
        <f>IF(EXACT('OLD Buildings'!$F13,J$3),1,0)*'OLD Buildings'!$G13-IF(EXACT('OLD Buildings'!$E13,J$3),1,0)</f>
        <v>0</v>
      </c>
      <c r="K13" s="13">
        <f>IF(EXACT('OLD Buildings'!$F13,K$3),1,0)*'OLD Buildings'!$G13-IF(EXACT('OLD Buildings'!$E13,K$3),1,0)</f>
        <v>0</v>
      </c>
      <c r="L13" s="13">
        <f>IF(EXACT('OLD Buildings'!$F13,L$3),1,0)*'OLD Buildings'!$G13-IF(EXACT('OLD Buildings'!$E13,L$3),1,0)</f>
        <v>2</v>
      </c>
      <c r="M13" s="13">
        <f>IF(EXACT('OLD Buildings'!$F13,M$3),1,0)*'OLD Buildings'!$G13-IF(EXACT('OLD Buildings'!$E13,M$3),1,0)</f>
        <v>-1</v>
      </c>
      <c r="N13" s="13">
        <f>IF(EXACT('OLD Buildings'!$F13,N$3),1,0)*'OLD Buildings'!$G13-IF(EXACT('OLD Buildings'!$E13,N$3),1,0)</f>
        <v>0</v>
      </c>
    </row>
    <row r="14">
      <c r="A14" s="22" t="s">
        <v>249</v>
      </c>
      <c r="B14" s="22" t="s">
        <v>249</v>
      </c>
      <c r="C14" s="11" t="s">
        <v>37</v>
      </c>
      <c r="D14" s="1" t="s">
        <v>188</v>
      </c>
      <c r="E14" s="1" t="s">
        <v>43</v>
      </c>
      <c r="F14" s="10" t="s">
        <v>46</v>
      </c>
      <c r="G14" s="1">
        <v>2.0</v>
      </c>
      <c r="H14" s="12">
        <v>2.0</v>
      </c>
      <c r="I14" s="13">
        <f>IF(EXACT('OLD Buildings'!$F14,I$3),1,0)*'OLD Buildings'!$G14-IF(EXACT('OLD Buildings'!$E14,I$3),1,0)</f>
        <v>-1</v>
      </c>
      <c r="J14" s="13">
        <f>IF(EXACT('OLD Buildings'!$F14,J$3),1,0)*'OLD Buildings'!$G14-IF(EXACT('OLD Buildings'!$E14,J$3),1,0)</f>
        <v>2</v>
      </c>
      <c r="K14" s="13">
        <f>IF(EXACT('OLD Buildings'!$F14,K$3),1,0)*'OLD Buildings'!$G14-IF(EXACT('OLD Buildings'!$E14,K$3),1,0)</f>
        <v>0</v>
      </c>
      <c r="L14" s="13">
        <f>IF(EXACT('OLD Buildings'!$F14,L$3),1,0)*'OLD Buildings'!$G14-IF(EXACT('OLD Buildings'!$E14,L$3),1,0)</f>
        <v>0</v>
      </c>
      <c r="M14" s="13">
        <f>IF(EXACT('OLD Buildings'!$F14,M$3),1,0)*'OLD Buildings'!$G14-IF(EXACT('OLD Buildings'!$E14,M$3),1,0)</f>
        <v>0</v>
      </c>
      <c r="N14" s="13">
        <f>IF(EXACT('OLD Buildings'!$F14,N$3),1,0)*'OLD Buildings'!$G14-IF(EXACT('OLD Buildings'!$E14,N$3),1,0)</f>
        <v>0</v>
      </c>
    </row>
    <row r="15">
      <c r="A15" s="32" t="s">
        <v>260</v>
      </c>
      <c r="B15" s="32" t="s">
        <v>260</v>
      </c>
      <c r="C15" s="1" t="s">
        <v>37</v>
      </c>
      <c r="D15" s="1" t="s">
        <v>188</v>
      </c>
      <c r="E15" s="1" t="s">
        <v>43</v>
      </c>
      <c r="F15" s="1" t="s">
        <v>58</v>
      </c>
      <c r="G15" s="1">
        <v>1.0</v>
      </c>
      <c r="H15" s="12">
        <v>2.0</v>
      </c>
      <c r="I15" s="13">
        <f>IF(EXACT('OLD Buildings'!$F15,I$3),1,0)*'OLD Buildings'!$G15-IF(EXACT('OLD Buildings'!$E15,I$3),1,0)</f>
        <v>-1</v>
      </c>
      <c r="J15" s="13">
        <f>IF(EXACT('OLD Buildings'!$F15,J$3),1,0)*'OLD Buildings'!$G15-IF(EXACT('OLD Buildings'!$E15,J$3),1,0)</f>
        <v>0</v>
      </c>
      <c r="K15" s="13">
        <f>IF(EXACT('OLD Buildings'!$F15,K$3),1,0)*'OLD Buildings'!$G15-IF(EXACT('OLD Buildings'!$E15,K$3),1,0)</f>
        <v>0</v>
      </c>
      <c r="L15" s="13">
        <f>IF(EXACT('OLD Buildings'!$F15,L$3),1,0)*'OLD Buildings'!$G15-IF(EXACT('OLD Buildings'!$E15,L$3),1,0)</f>
        <v>0</v>
      </c>
      <c r="M15" s="13">
        <f>IF(EXACT('OLD Buildings'!$F15,M$3),1,0)*'OLD Buildings'!$G15-IF(EXACT('OLD Buildings'!$E15,M$3),1,0)</f>
        <v>0</v>
      </c>
      <c r="N15" s="13">
        <f>IF(EXACT('OLD Buildings'!$F15,N$3),1,0)*'OLD Buildings'!$G15-IF(EXACT('OLD Buildings'!$E15,N$3),1,0)</f>
        <v>1</v>
      </c>
    </row>
    <row r="16">
      <c r="A16" s="1" t="s">
        <v>267</v>
      </c>
      <c r="B16" s="1" t="s">
        <v>267</v>
      </c>
      <c r="C16" s="1" t="s">
        <v>37</v>
      </c>
      <c r="D16" s="1" t="s">
        <v>188</v>
      </c>
      <c r="E16" s="1" t="s">
        <v>46</v>
      </c>
      <c r="F16" s="1" t="s">
        <v>58</v>
      </c>
      <c r="G16" s="1">
        <v>2.0</v>
      </c>
      <c r="H16" s="12">
        <v>2.0</v>
      </c>
      <c r="I16" s="13">
        <f>IF(EXACT('OLD Buildings'!$F16,I$3),1,0)*'OLD Buildings'!$G16-IF(EXACT('OLD Buildings'!$E16,I$3),1,0)</f>
        <v>0</v>
      </c>
      <c r="J16" s="13">
        <f>IF(EXACT('OLD Buildings'!$F16,J$3),1,0)*'OLD Buildings'!$G16-IF(EXACT('OLD Buildings'!$E16,J$3),1,0)</f>
        <v>-1</v>
      </c>
      <c r="K16" s="13">
        <f>IF(EXACT('OLD Buildings'!$F16,K$3),1,0)*'OLD Buildings'!$G16-IF(EXACT('OLD Buildings'!$E16,K$3),1,0)</f>
        <v>0</v>
      </c>
      <c r="L16" s="13">
        <f>IF(EXACT('OLD Buildings'!$F16,L$3),1,0)*'OLD Buildings'!$G16-IF(EXACT('OLD Buildings'!$E16,L$3),1,0)</f>
        <v>0</v>
      </c>
      <c r="M16" s="13">
        <f>IF(EXACT('OLD Buildings'!$F16,M$3),1,0)*'OLD Buildings'!$G16-IF(EXACT('OLD Buildings'!$E16,M$3),1,0)</f>
        <v>0</v>
      </c>
      <c r="N16" s="13">
        <f>IF(EXACT('OLD Buildings'!$F16,N$3),1,0)*'OLD Buildings'!$G16-IF(EXACT('OLD Buildings'!$E16,N$3),1,0)</f>
        <v>2</v>
      </c>
    </row>
    <row r="17">
      <c r="A17" s="10" t="s">
        <v>250</v>
      </c>
      <c r="B17" s="10" t="s">
        <v>250</v>
      </c>
      <c r="C17" s="11" t="s">
        <v>33</v>
      </c>
      <c r="D17" s="1" t="s">
        <v>188</v>
      </c>
      <c r="E17" s="1" t="s">
        <v>46</v>
      </c>
      <c r="F17" s="10" t="s">
        <v>43</v>
      </c>
      <c r="G17" s="1">
        <v>1.0</v>
      </c>
      <c r="H17" s="12">
        <v>2.0</v>
      </c>
      <c r="I17" s="12">
        <v>2.0</v>
      </c>
      <c r="J17" s="13">
        <f>IF(EXACT('OLD Buildings'!$F17,J$3),1,0)*'OLD Buildings'!$G17-IF(EXACT('OLD Buildings'!$E17,J$3),1,0)</f>
        <v>-1</v>
      </c>
      <c r="K17" s="13">
        <f>IF(EXACT('OLD Buildings'!$F17,K$3),1,0)*'OLD Buildings'!$G17-IF(EXACT('OLD Buildings'!$E17,K$3),1,0)</f>
        <v>0</v>
      </c>
      <c r="L17" s="13">
        <f>IF(EXACT('OLD Buildings'!$F17,L$3),1,0)*'OLD Buildings'!$G17-IF(EXACT('OLD Buildings'!$E17,L$3),1,0)</f>
        <v>0</v>
      </c>
      <c r="M17" s="13">
        <f>IF(EXACT('OLD Buildings'!$F17,M$3),1,0)*'OLD Buildings'!$G17-IF(EXACT('OLD Buildings'!$E17,M$3),1,0)</f>
        <v>0</v>
      </c>
      <c r="N17" s="13">
        <f>IF(EXACT('OLD Buildings'!$F17,N$3),1,0)*'OLD Buildings'!$G17-IF(EXACT('OLD Buildings'!$E17,N$3),1,0)</f>
        <v>0</v>
      </c>
    </row>
    <row r="18">
      <c r="A18" s="1" t="s">
        <v>254</v>
      </c>
      <c r="B18" s="1" t="s">
        <v>254</v>
      </c>
      <c r="C18" s="1" t="s">
        <v>33</v>
      </c>
      <c r="D18" s="1" t="s">
        <v>188</v>
      </c>
      <c r="E18" s="1" t="s">
        <v>52</v>
      </c>
      <c r="F18" s="1" t="s">
        <v>58</v>
      </c>
      <c r="G18" s="1">
        <v>2.0</v>
      </c>
      <c r="H18" s="12">
        <v>2.0</v>
      </c>
      <c r="I18" s="13">
        <f>IF(EXACT('OLD Buildings'!$F18,I$3),1,0)*'OLD Buildings'!$G18-IF(EXACT('OLD Buildings'!$E18,I$3),1,0)</f>
        <v>0</v>
      </c>
      <c r="J18" s="13">
        <f>IF(EXACT('OLD Buildings'!$F18,J$3),1,0)*'OLD Buildings'!$G18-IF(EXACT('OLD Buildings'!$E18,J$3),1,0)</f>
        <v>0</v>
      </c>
      <c r="K18" s="13">
        <f>IF(EXACT('OLD Buildings'!$F18,K$3),1,0)*'OLD Buildings'!$G18-IF(EXACT('OLD Buildings'!$E18,K$3),1,0)</f>
        <v>0</v>
      </c>
      <c r="L18" s="13">
        <f>IF(EXACT('OLD Buildings'!$F18,L$3),1,0)*'OLD Buildings'!$G18-IF(EXACT('OLD Buildings'!$E18,L$3),1,0)</f>
        <v>-1</v>
      </c>
      <c r="M18" s="13">
        <f>IF(EXACT('OLD Buildings'!$F18,M$3),1,0)*'OLD Buildings'!$G18-IF(EXACT('OLD Buildings'!$E18,M$3),1,0)</f>
        <v>0</v>
      </c>
      <c r="N18" s="13">
        <f>IF(EXACT('OLD Buildings'!$F18,N$3),1,0)*'OLD Buildings'!$G18-IF(EXACT('OLD Buildings'!$E18,N$3),1,0)</f>
        <v>2</v>
      </c>
    </row>
    <row r="19">
      <c r="A19" s="10" t="s">
        <v>252</v>
      </c>
      <c r="B19" s="10" t="s">
        <v>252</v>
      </c>
      <c r="C19" s="10" t="s">
        <v>19</v>
      </c>
      <c r="D19" s="1" t="s">
        <v>188</v>
      </c>
      <c r="E19" s="1" t="s">
        <v>46</v>
      </c>
      <c r="F19" s="10" t="s">
        <v>55</v>
      </c>
      <c r="G19" s="1">
        <v>1.0</v>
      </c>
      <c r="H19" s="12">
        <v>2.0</v>
      </c>
      <c r="I19" s="13">
        <f>IF(EXACT('OLD Buildings'!$F19,I$3),1,0)*'OLD Buildings'!$G19-IF(EXACT('OLD Buildings'!$E19,I$3),1,0)</f>
        <v>0</v>
      </c>
      <c r="J19" s="13">
        <f>IF(EXACT('OLD Buildings'!$F19,J$3),1,0)*'OLD Buildings'!$G19-IF(EXACT('OLD Buildings'!$E19,J$3),1,0)</f>
        <v>-1</v>
      </c>
      <c r="K19" s="13">
        <f>IF(EXACT('OLD Buildings'!$F19,K$3),1,0)*'OLD Buildings'!$G19-IF(EXACT('OLD Buildings'!$E19,K$3),1,0)</f>
        <v>0</v>
      </c>
      <c r="L19" s="13">
        <f>IF(EXACT('OLD Buildings'!$F19,L$3),1,0)*'OLD Buildings'!$G19-IF(EXACT('OLD Buildings'!$E19,L$3),1,0)</f>
        <v>0</v>
      </c>
      <c r="M19" s="13">
        <f>IF(EXACT('OLD Buildings'!$F19,M$3),1,0)*'OLD Buildings'!$G19-IF(EXACT('OLD Buildings'!$E19,M$3),1,0)</f>
        <v>1</v>
      </c>
      <c r="N19" s="13">
        <f>IF(EXACT('OLD Buildings'!$F19,N$3),1,0)*'OLD Buildings'!$G19-IF(EXACT('OLD Buildings'!$E19,N$3),1,0)</f>
        <v>0</v>
      </c>
    </row>
    <row r="20">
      <c r="A20" s="1" t="s">
        <v>261</v>
      </c>
      <c r="B20" s="1" t="s">
        <v>261</v>
      </c>
      <c r="C20" t="s">
        <v>19</v>
      </c>
      <c r="D20" s="1" t="s">
        <v>188</v>
      </c>
      <c r="E20" s="1" t="s">
        <v>52</v>
      </c>
      <c r="F20" s="1" t="s">
        <v>55</v>
      </c>
      <c r="G20" s="1">
        <v>2.0</v>
      </c>
      <c r="H20" s="12">
        <v>10.0</v>
      </c>
      <c r="I20" s="13">
        <f>IF(EXACT('OLD Buildings'!$F20,I$3),1,0)*'OLD Buildings'!$G20-IF(EXACT('OLD Buildings'!$E20,I$3),1,0)</f>
        <v>0</v>
      </c>
      <c r="J20" s="13">
        <f>IF(EXACT('OLD Buildings'!$F20,J$3),1,0)*'OLD Buildings'!$G20-IF(EXACT('OLD Buildings'!$E20,J$3),1,0)</f>
        <v>0</v>
      </c>
      <c r="K20" s="13">
        <f>IF(EXACT('OLD Buildings'!$F20,K$3),1,0)*'OLD Buildings'!$G20-IF(EXACT('OLD Buildings'!$E20,K$3),1,0)</f>
        <v>0</v>
      </c>
      <c r="L20" s="13">
        <f>IF(EXACT('OLD Buildings'!$F20,L$3),1,0)*'OLD Buildings'!$G20-IF(EXACT('OLD Buildings'!$E20,L$3),1,0)</f>
        <v>-1</v>
      </c>
      <c r="M20" s="13">
        <f>IF(EXACT('OLD Buildings'!$F20,M$3),1,0)*'OLD Buildings'!$G20-IF(EXACT('OLD Buildings'!$E20,M$3),1,0)</f>
        <v>2</v>
      </c>
      <c r="N20" s="13">
        <f>IF(EXACT('OLD Buildings'!$F20,N$3),1,0)*'OLD Buildings'!$G20-IF(EXACT('OLD Buildings'!$E20,N$3),1,0)</f>
        <v>0</v>
      </c>
    </row>
    <row r="21">
      <c r="A21" s="10" t="s">
        <v>265</v>
      </c>
      <c r="B21" s="10" t="s">
        <v>265</v>
      </c>
      <c r="C21" s="10" t="s">
        <v>25</v>
      </c>
      <c r="D21" s="1" t="s">
        <v>188</v>
      </c>
      <c r="E21" s="1" t="s">
        <v>52</v>
      </c>
      <c r="F21" s="10" t="s">
        <v>49</v>
      </c>
      <c r="G21" s="1">
        <v>2.0</v>
      </c>
      <c r="H21" s="12">
        <v>2.0</v>
      </c>
      <c r="I21" s="13">
        <f>IF(EXACT('OLD Buildings'!$F21,I$3),1,0)*'OLD Buildings'!$G21-IF(EXACT('OLD Buildings'!$E21,I$3),1,0)</f>
        <v>0</v>
      </c>
      <c r="J21" s="13">
        <f>IF(EXACT('OLD Buildings'!$F21,J$3),1,0)*'OLD Buildings'!$G21-IF(EXACT('OLD Buildings'!$E21,J$3),1,0)</f>
        <v>0</v>
      </c>
      <c r="K21" s="13">
        <f>IF(EXACT('OLD Buildings'!$F21,K$3),1,0)*'OLD Buildings'!$G21-IF(EXACT('OLD Buildings'!$E21,K$3),1,0)</f>
        <v>2</v>
      </c>
      <c r="L21" s="13">
        <f>IF(EXACT('OLD Buildings'!$F21,L$3),1,0)*'OLD Buildings'!$G21-IF(EXACT('OLD Buildings'!$E21,L$3),1,0)</f>
        <v>-1</v>
      </c>
      <c r="M21" s="13">
        <f>IF(EXACT('OLD Buildings'!$F21,M$3),1,0)*'OLD Buildings'!$G21-IF(EXACT('OLD Buildings'!$E21,M$3),1,0)</f>
        <v>0</v>
      </c>
      <c r="N21" s="13">
        <f>IF(EXACT('OLD Buildings'!$F21,N$3),1,0)*'OLD Buildings'!$G21-IF(EXACT('OLD Buildings'!$E21,N$3),1,0)</f>
        <v>0</v>
      </c>
    </row>
    <row r="22">
      <c r="A22" s="1" t="s">
        <v>262</v>
      </c>
      <c r="B22" s="1" t="s">
        <v>262</v>
      </c>
      <c r="C22" s="1" t="s">
        <v>25</v>
      </c>
      <c r="D22" s="1" t="s">
        <v>188</v>
      </c>
      <c r="E22" s="1" t="s">
        <v>46</v>
      </c>
      <c r="F22" s="1" t="s">
        <v>52</v>
      </c>
      <c r="G22" s="1">
        <v>1.0</v>
      </c>
      <c r="H22" s="12">
        <v>6.0</v>
      </c>
      <c r="I22" s="13">
        <f>IF(EXACT('OLD Buildings'!$F22,I$3),1,0)*'OLD Buildings'!$G22-IF(EXACT('OLD Buildings'!$E22,I$3),1,0)</f>
        <v>0</v>
      </c>
      <c r="J22" s="13">
        <f>IF(EXACT('OLD Buildings'!$F22,J$3),1,0)*'OLD Buildings'!$G22-IF(EXACT('OLD Buildings'!$E22,J$3),1,0)</f>
        <v>-1</v>
      </c>
      <c r="K22" s="13">
        <f>IF(EXACT('OLD Buildings'!$F22,K$3),1,0)*'OLD Buildings'!$G22-IF(EXACT('OLD Buildings'!$E22,K$3),1,0)</f>
        <v>0</v>
      </c>
      <c r="L22" s="13">
        <f>IF(EXACT('OLD Buildings'!$F22,L$3),1,0)*'OLD Buildings'!$G22-IF(EXACT('OLD Buildings'!$E22,L$3),1,0)</f>
        <v>1</v>
      </c>
      <c r="M22" s="13">
        <f>IF(EXACT('OLD Buildings'!$F22,M$3),1,0)*'OLD Buildings'!$G22-IF(EXACT('OLD Buildings'!$E22,M$3),1,0)</f>
        <v>0</v>
      </c>
      <c r="N22" s="13">
        <f>IF(EXACT('OLD Buildings'!$F22,N$3),1,0)*'OLD Buildings'!$G22-IF(EXACT('OLD Buildings'!$E22,N$3),1,0)</f>
        <v>0</v>
      </c>
    </row>
    <row r="23">
      <c r="A23" s="10" t="s">
        <v>268</v>
      </c>
      <c r="B23" s="10" t="s">
        <v>268</v>
      </c>
      <c r="C23" s="10" t="s">
        <v>23</v>
      </c>
      <c r="D23" s="1" t="s">
        <v>188</v>
      </c>
      <c r="E23" s="1" t="s">
        <v>55</v>
      </c>
      <c r="F23" s="10" t="s">
        <v>49</v>
      </c>
      <c r="G23" s="1">
        <v>1.0</v>
      </c>
      <c r="H23" s="12">
        <v>2.0</v>
      </c>
      <c r="I23" s="13">
        <f>IF(EXACT('OLD Buildings'!$F23,I$3),1,0)*'OLD Buildings'!$G23-IF(EXACT('OLD Buildings'!$E23,I$3),1,0)</f>
        <v>0</v>
      </c>
      <c r="J23" s="13">
        <f>IF(EXACT('OLD Buildings'!$F23,J$3),1,0)*'OLD Buildings'!$G23-IF(EXACT('OLD Buildings'!$E23,J$3),1,0)</f>
        <v>0</v>
      </c>
      <c r="K23" s="13">
        <f>IF(EXACT('OLD Buildings'!$F23,K$3),1,0)*'OLD Buildings'!$G23-IF(EXACT('OLD Buildings'!$E23,K$3),1,0)</f>
        <v>1</v>
      </c>
      <c r="L23" s="13">
        <f>IF(EXACT('OLD Buildings'!$F23,L$3),1,0)*'OLD Buildings'!$G23-IF(EXACT('OLD Buildings'!$E23,L$3),1,0)</f>
        <v>0</v>
      </c>
      <c r="M23" s="13">
        <f>IF(EXACT('OLD Buildings'!$F23,M$3),1,0)*'OLD Buildings'!$G23-IF(EXACT('OLD Buildings'!$E23,M$3),1,0)</f>
        <v>-1</v>
      </c>
      <c r="N23" s="13">
        <f>IF(EXACT('OLD Buildings'!$F23,N$3),1,0)*'OLD Buildings'!$G23-IF(EXACT('OLD Buildings'!$E23,N$3),1,0)</f>
        <v>0</v>
      </c>
    </row>
    <row r="24">
      <c r="A24" s="1" t="s">
        <v>263</v>
      </c>
      <c r="B24" s="1" t="s">
        <v>263</v>
      </c>
      <c r="C24" s="1" t="s">
        <v>23</v>
      </c>
      <c r="D24" s="1" t="s">
        <v>188</v>
      </c>
      <c r="E24" s="1" t="s">
        <v>52</v>
      </c>
      <c r="F24" s="1" t="s">
        <v>46</v>
      </c>
      <c r="G24" s="1">
        <v>2.0</v>
      </c>
      <c r="H24" s="12">
        <v>8.0</v>
      </c>
      <c r="I24" s="13">
        <f>IF(EXACT('OLD Buildings'!$F24,I$3),1,0)*'OLD Buildings'!$G24-IF(EXACT('OLD Buildings'!$E24,I$3),1,0)</f>
        <v>0</v>
      </c>
      <c r="J24" s="13">
        <f>IF(EXACT('OLD Buildings'!$F24,J$3),1,0)*'OLD Buildings'!$G24-IF(EXACT('OLD Buildings'!$E24,J$3),1,0)</f>
        <v>2</v>
      </c>
      <c r="K24" s="13">
        <f>IF(EXACT('OLD Buildings'!$F24,K$3),1,0)*'OLD Buildings'!$G24-IF(EXACT('OLD Buildings'!$E24,K$3),1,0)</f>
        <v>0</v>
      </c>
      <c r="L24" s="13">
        <f>IF(EXACT('OLD Buildings'!$F24,L$3),1,0)*'OLD Buildings'!$G24-IF(EXACT('OLD Buildings'!$E24,L$3),1,0)</f>
        <v>-1</v>
      </c>
      <c r="M24" s="13">
        <f>IF(EXACT('OLD Buildings'!$F24,M$3),1,0)*'OLD Buildings'!$G24-IF(EXACT('OLD Buildings'!$E24,M$3),1,0)</f>
        <v>0</v>
      </c>
      <c r="N24" s="13">
        <f>IF(EXACT('OLD Buildings'!$F24,N$3),1,0)*'OLD Buildings'!$G24-IF(EXACT('OLD Buildings'!$E24,N$3),1,0)</f>
        <v>0</v>
      </c>
    </row>
    <row r="25">
      <c r="H25" s="13"/>
      <c r="I25" s="13">
        <f>IF(EXACT('OLD Buildings'!$F25,I$3),1,0)*'OLD Buildings'!$G25-IF(EXACT('OLD Buildings'!$E25,I$3),1,0)</f>
        <v>0</v>
      </c>
      <c r="J25" s="13">
        <f>IF(EXACT('OLD Buildings'!$F25,J$3),1,0)*'OLD Buildings'!$G25-IF(EXACT('OLD Buildings'!$E25,J$3),1,0)</f>
        <v>0</v>
      </c>
      <c r="K25" s="13">
        <f>IF(EXACT('OLD Buildings'!$F25,K$3),1,0)*'OLD Buildings'!$G25-IF(EXACT('OLD Buildings'!$E25,K$3),1,0)</f>
        <v>0</v>
      </c>
      <c r="L25" s="13">
        <f>IF(EXACT('OLD Buildings'!$F25,L$3),1,0)*'OLD Buildings'!$G25-IF(EXACT('OLD Buildings'!$E25,L$3),1,0)</f>
        <v>0</v>
      </c>
      <c r="M25" s="13">
        <f>IF(EXACT('OLD Buildings'!$F25,M$3),1,0)*'OLD Buildings'!$G25-IF(EXACT('OLD Buildings'!$E25,M$3),1,0)</f>
        <v>0</v>
      </c>
      <c r="N25" s="13">
        <f>IF(EXACT('OLD Buildings'!$F25,N$3),1,0)*'OLD Buildings'!$G25-IF(EXACT('OLD Buildings'!$E25,N$3),1,0)</f>
        <v>0</v>
      </c>
    </row>
    <row r="26">
      <c r="H26" s="13"/>
      <c r="I26" s="13">
        <f>IF(EXACT('OLD Buildings'!$F26,I$3),1,0)*'OLD Buildings'!$G26-IF(EXACT('OLD Buildings'!$E26,I$3),1,0)</f>
        <v>0</v>
      </c>
      <c r="J26" s="13">
        <f>IF(EXACT('OLD Buildings'!$F26,J$3),1,0)*'OLD Buildings'!$G26-IF(EXACT('OLD Buildings'!$E26,J$3),1,0)</f>
        <v>0</v>
      </c>
      <c r="K26" s="13">
        <f>IF(EXACT('OLD Buildings'!$F26,K$3),1,0)*'OLD Buildings'!$G26-IF(EXACT('OLD Buildings'!$E26,K$3),1,0)</f>
        <v>0</v>
      </c>
      <c r="L26" s="13">
        <f>IF(EXACT('OLD Buildings'!$F26,L$3),1,0)*'OLD Buildings'!$G26-IF(EXACT('OLD Buildings'!$E26,L$3),1,0)</f>
        <v>0</v>
      </c>
      <c r="M26" s="13">
        <f>IF(EXACT('OLD Buildings'!$F26,M$3),1,0)*'OLD Buildings'!$G26-IF(EXACT('OLD Buildings'!$E26,M$3),1,0)</f>
        <v>0</v>
      </c>
      <c r="N26" s="13">
        <f>IF(EXACT('OLD Buildings'!$F26,N$3),1,0)*'OLD Buildings'!$G26-IF(EXACT('OLD Buildings'!$E26,N$3),1,0)</f>
        <v>0</v>
      </c>
    </row>
    <row r="27">
      <c r="H27" s="13"/>
      <c r="I27" s="13"/>
      <c r="J27" s="13"/>
      <c r="K27" s="13"/>
      <c r="L27" s="13"/>
      <c r="M27" s="13"/>
      <c r="N27" s="13"/>
    </row>
    <row r="28">
      <c r="H28" s="13"/>
      <c r="I28" s="13"/>
      <c r="J28" s="13"/>
      <c r="K28" s="13"/>
      <c r="L28" s="13"/>
      <c r="M28" s="13"/>
      <c r="N28" s="13"/>
    </row>
    <row r="29">
      <c r="H29" s="13"/>
      <c r="I29" s="13"/>
      <c r="J29" s="13"/>
      <c r="K29" s="13"/>
      <c r="L29" s="13"/>
      <c r="M29" s="13"/>
      <c r="N29" s="13"/>
    </row>
    <row r="30">
      <c r="H30" s="13"/>
      <c r="I30" s="13"/>
      <c r="J30" s="13"/>
      <c r="K30" s="13"/>
      <c r="L30" s="13"/>
      <c r="M30" s="13"/>
      <c r="N30" s="13"/>
    </row>
    <row r="31">
      <c r="H31" s="13"/>
      <c r="I31" s="13"/>
      <c r="J31" s="13"/>
      <c r="K31" s="13"/>
      <c r="L31" s="13"/>
      <c r="M31" s="13"/>
      <c r="N31" s="13"/>
    </row>
    <row r="32">
      <c r="H32" s="13"/>
      <c r="I32" s="13"/>
      <c r="J32" s="13"/>
      <c r="K32" s="13"/>
      <c r="L32" s="13"/>
      <c r="M32" s="13"/>
      <c r="N32" s="13"/>
    </row>
    <row r="33">
      <c r="H33" s="13"/>
      <c r="I33" s="13"/>
      <c r="J33" s="13"/>
      <c r="K33" s="13"/>
      <c r="L33" s="13"/>
      <c r="M33" s="13"/>
      <c r="N33" s="13"/>
    </row>
    <row r="34">
      <c r="H34" s="13"/>
      <c r="I34" s="13"/>
      <c r="J34" s="13"/>
      <c r="K34" s="13"/>
      <c r="L34" s="13"/>
      <c r="M34" s="13"/>
      <c r="N34" s="13"/>
    </row>
    <row r="35">
      <c r="H35" s="13"/>
      <c r="I35" s="13"/>
      <c r="J35" s="13"/>
      <c r="K35" s="13"/>
      <c r="L35" s="13"/>
      <c r="M35" s="13"/>
      <c r="N35" s="13"/>
    </row>
    <row r="36">
      <c r="H36" s="13"/>
      <c r="I36" s="13"/>
      <c r="J36" s="13"/>
      <c r="K36" s="13"/>
      <c r="L36" s="13"/>
      <c r="M36" s="13"/>
      <c r="N36" s="13"/>
    </row>
  </sheetData>
  <conditionalFormatting sqref="I3:M36 N3:N39 H4:H36 H38:I49 J38:J47 K38:K39 L38:L49 M38:M39 K43:K49 J49">
    <cfRule type="cellIs" dxfId="0" priority="1" operator="lessThan">
      <formula>0</formula>
    </cfRule>
  </conditionalFormatting>
  <conditionalFormatting sqref="I3:M36 N3:N39 H4:H36 H38:I49 J38:J47 K38:K39 L38:L49 M38:M39 K43:K49 J49">
    <cfRule type="cellIs" dxfId="1" priority="2" operator="greaterThan">
      <formula>0</formula>
    </cfRule>
  </conditionalFormatting>
  <conditionalFormatting sqref="C2:C12 A4:B8 A10:B12 A14:B15 C14 A17:B17 C17:C21 A19:B21 A23:C24">
    <cfRule type="cellIs" dxfId="0" priority="3" operator="lessThan">
      <formula>0</formula>
    </cfRule>
  </conditionalFormatting>
  <conditionalFormatting sqref="C2:C12 A4:B8 A10:B12 A14:B15 C14 A17:B17 C17:C21 A19:B21 A23:C24">
    <cfRule type="cellIs" dxfId="1" priority="4" operator="greaterThan">
      <formula>0</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10" max="10" width="19.86"/>
    <col customWidth="1" min="11" max="11" width="20.57"/>
    <col customWidth="1" min="12" max="12" width="21.14"/>
    <col customWidth="1" min="13" max="13" width="20.14"/>
    <col customWidth="1" min="14" max="14" width="22.29"/>
  </cols>
  <sheetData>
    <row r="1" ht="18.0" customHeight="1">
      <c r="A1" s="1" t="s">
        <v>213</v>
      </c>
    </row>
    <row r="2">
      <c r="A2" s="2" t="s">
        <v>1</v>
      </c>
      <c r="B2" s="2" t="s">
        <v>1</v>
      </c>
      <c r="C2" s="2" t="s">
        <v>16</v>
      </c>
      <c r="D2" s="2" t="s">
        <v>16</v>
      </c>
      <c r="E2" s="2" t="s">
        <v>16</v>
      </c>
      <c r="F2" s="2" t="s">
        <v>1</v>
      </c>
      <c r="G2" s="2" t="s">
        <v>214</v>
      </c>
      <c r="H2" s="2" t="s">
        <v>215</v>
      </c>
      <c r="I2" s="2" t="s">
        <v>216</v>
      </c>
      <c r="J2" s="2" t="s">
        <v>216</v>
      </c>
      <c r="K2" s="2" t="s">
        <v>216</v>
      </c>
      <c r="L2" s="2" t="s">
        <v>216</v>
      </c>
      <c r="M2" s="2" t="s">
        <v>216</v>
      </c>
      <c r="N2" s="2" t="s">
        <v>216</v>
      </c>
    </row>
    <row r="3">
      <c r="A3" s="2" t="s">
        <v>4</v>
      </c>
      <c r="B3" s="2" t="s">
        <v>153</v>
      </c>
      <c r="C3" s="2" t="s">
        <v>92</v>
      </c>
      <c r="D3" s="2" t="s">
        <v>34</v>
      </c>
      <c r="E3" s="2" t="s">
        <v>217</v>
      </c>
      <c r="F3" s="2" t="s">
        <v>290</v>
      </c>
      <c r="G3" s="1"/>
      <c r="H3" s="1" t="s">
        <v>218</v>
      </c>
      <c r="I3" s="1" t="s">
        <v>219</v>
      </c>
    </row>
    <row r="4">
      <c r="A4" s="1" t="s">
        <v>236</v>
      </c>
      <c r="B4" s="1" t="s">
        <v>291</v>
      </c>
      <c r="C4" s="1">
        <v>0.0</v>
      </c>
      <c r="D4" s="1">
        <v>-1.0</v>
      </c>
      <c r="E4" s="1">
        <v>-1.0</v>
      </c>
      <c r="G4" t="b">
        <f>COUNTIF(Technologies!B:B,A4)&gt;0</f>
        <v>1</v>
      </c>
    </row>
    <row r="5">
      <c r="A5" s="1" t="s">
        <v>292</v>
      </c>
      <c r="B5" s="14" t="s">
        <v>55</v>
      </c>
      <c r="C5" s="2">
        <v>10.0</v>
      </c>
      <c r="D5" s="14">
        <v>0.0</v>
      </c>
      <c r="E5" s="14">
        <v>0.0</v>
      </c>
      <c r="F5" s="1"/>
      <c r="G5" t="b">
        <f>COUNTIF(Technologies!B:B,A5)&gt;0</f>
        <v>0</v>
      </c>
      <c r="H5" s="1" t="s">
        <v>55</v>
      </c>
      <c r="I5">
        <f>J11</f>
        <v>1</v>
      </c>
      <c r="J5" s="15">
        <f t="shared" ref="J5:N5" si="1">J6+J7</f>
        <v>21</v>
      </c>
      <c r="K5" s="16">
        <f t="shared" si="1"/>
        <v>42</v>
      </c>
      <c r="L5" s="17">
        <f t="shared" si="1"/>
        <v>63</v>
      </c>
      <c r="M5" s="15">
        <f t="shared" si="1"/>
        <v>105</v>
      </c>
      <c r="N5" s="16">
        <f t="shared" si="1"/>
        <v>168</v>
      </c>
    </row>
    <row r="6">
      <c r="A6" s="1" t="s">
        <v>234</v>
      </c>
      <c r="B6" s="14" t="s">
        <v>52</v>
      </c>
      <c r="C6">
        <v>2.0</v>
      </c>
      <c r="D6" s="14">
        <v>1.0</v>
      </c>
      <c r="E6" s="14">
        <v>0.0</v>
      </c>
      <c r="F6" s="1"/>
      <c r="G6" t="b">
        <f>COUNTIF(Technologies!B:B,A6)&gt;0</f>
        <v>1</v>
      </c>
      <c r="H6" s="1" t="s">
        <v>52</v>
      </c>
      <c r="I6">
        <f>K11</f>
        <v>2</v>
      </c>
      <c r="J6" s="16">
        <f t="shared" ref="J6:N6" si="2">J7+J8</f>
        <v>13</v>
      </c>
      <c r="K6" s="17">
        <f t="shared" si="2"/>
        <v>26</v>
      </c>
      <c r="L6" s="15">
        <f t="shared" si="2"/>
        <v>39</v>
      </c>
      <c r="M6" s="16">
        <f t="shared" si="2"/>
        <v>65</v>
      </c>
      <c r="N6" s="17">
        <f t="shared" si="2"/>
        <v>104</v>
      </c>
    </row>
    <row r="7">
      <c r="A7" s="1" t="s">
        <v>223</v>
      </c>
      <c r="B7" s="14" t="s">
        <v>58</v>
      </c>
      <c r="C7">
        <v>3.0</v>
      </c>
      <c r="D7" s="14">
        <v>2.0</v>
      </c>
      <c r="E7" s="14">
        <v>0.0</v>
      </c>
      <c r="F7" s="1"/>
      <c r="G7" t="b">
        <f>COUNTIF(Technologies!B:B,A7)&gt;0</f>
        <v>1</v>
      </c>
      <c r="H7" s="1" t="s">
        <v>58</v>
      </c>
      <c r="I7">
        <f>L11</f>
        <v>3</v>
      </c>
      <c r="J7" s="17">
        <f t="shared" ref="J7:N7" si="3">J8+J9</f>
        <v>8</v>
      </c>
      <c r="K7" s="15">
        <f t="shared" si="3"/>
        <v>16</v>
      </c>
      <c r="L7" s="16">
        <f t="shared" si="3"/>
        <v>24</v>
      </c>
      <c r="M7" s="17">
        <f t="shared" si="3"/>
        <v>40</v>
      </c>
      <c r="N7" s="15">
        <f t="shared" si="3"/>
        <v>64</v>
      </c>
    </row>
    <row r="8">
      <c r="A8" s="1" t="s">
        <v>258</v>
      </c>
      <c r="B8" s="14" t="s">
        <v>55</v>
      </c>
      <c r="C8">
        <v>5.0</v>
      </c>
      <c r="D8" s="14">
        <v>3.0</v>
      </c>
      <c r="E8" s="14">
        <v>0.0</v>
      </c>
      <c r="F8" s="1"/>
      <c r="G8" t="b">
        <f>COUNTIF(Technologies!B:B,A8)&gt;0</f>
        <v>1</v>
      </c>
      <c r="H8" s="1" t="s">
        <v>55</v>
      </c>
      <c r="I8">
        <f>M11</f>
        <v>5</v>
      </c>
      <c r="J8" s="15">
        <f t="shared" ref="J8:N8" si="4">J9+J10</f>
        <v>5</v>
      </c>
      <c r="K8" s="16">
        <f t="shared" si="4"/>
        <v>10</v>
      </c>
      <c r="L8" s="17">
        <f t="shared" si="4"/>
        <v>15</v>
      </c>
      <c r="M8" s="15">
        <f t="shared" si="4"/>
        <v>25</v>
      </c>
      <c r="N8" s="16">
        <f t="shared" si="4"/>
        <v>40</v>
      </c>
    </row>
    <row r="9">
      <c r="A9" s="1" t="s">
        <v>255</v>
      </c>
      <c r="B9" s="14" t="s">
        <v>52</v>
      </c>
      <c r="C9">
        <v>8.0</v>
      </c>
      <c r="D9" s="14">
        <v>4.0</v>
      </c>
      <c r="E9" s="14">
        <v>0.0</v>
      </c>
      <c r="F9" s="1"/>
      <c r="G9" t="b">
        <f>COUNTIF(Technologies!B:B,A9)&gt;0</f>
        <v>1</v>
      </c>
      <c r="H9" s="1" t="s">
        <v>52</v>
      </c>
      <c r="I9">
        <f>N11</f>
        <v>8</v>
      </c>
      <c r="J9" s="16">
        <f t="shared" ref="J9:N9" si="5">J10+J11</f>
        <v>3</v>
      </c>
      <c r="K9" s="17">
        <f t="shared" si="5"/>
        <v>6</v>
      </c>
      <c r="L9" s="15">
        <f t="shared" si="5"/>
        <v>9</v>
      </c>
      <c r="M9" s="16">
        <f t="shared" si="5"/>
        <v>15</v>
      </c>
      <c r="N9" s="17">
        <f t="shared" si="5"/>
        <v>24</v>
      </c>
    </row>
    <row r="10">
      <c r="A10" s="1" t="s">
        <v>293</v>
      </c>
      <c r="B10" s="19" t="s">
        <v>58</v>
      </c>
      <c r="C10">
        <v>2.0</v>
      </c>
      <c r="D10" s="20">
        <v>0.0</v>
      </c>
      <c r="E10" s="20">
        <v>1.0</v>
      </c>
      <c r="G10" t="b">
        <f>COUNTIF(Technologies!B:B,A10)&gt;0</f>
        <v>0</v>
      </c>
      <c r="H10" t="str">
        <f t="shared" ref="H10:H39" si="7">H7</f>
        <v>Credits</v>
      </c>
      <c r="I10">
        <f>J10</f>
        <v>2</v>
      </c>
      <c r="J10" s="17">
        <f t="shared" ref="J10:N10" si="6">J11+J12</f>
        <v>2</v>
      </c>
      <c r="K10" s="15">
        <f t="shared" si="6"/>
        <v>4</v>
      </c>
      <c r="L10" s="16">
        <f t="shared" si="6"/>
        <v>6</v>
      </c>
      <c r="M10" s="17">
        <f t="shared" si="6"/>
        <v>10</v>
      </c>
      <c r="N10" s="15">
        <f t="shared" si="6"/>
        <v>16</v>
      </c>
    </row>
    <row r="11">
      <c r="A11" s="1" t="s">
        <v>294</v>
      </c>
      <c r="B11" s="20" t="s">
        <v>55</v>
      </c>
      <c r="C11">
        <v>4.0</v>
      </c>
      <c r="D11" s="20">
        <v>1.0</v>
      </c>
      <c r="E11" s="20">
        <v>1.0</v>
      </c>
      <c r="G11" t="b">
        <f>COUNTIF(Technologies!B:B,A11)&gt;0</f>
        <v>0</v>
      </c>
      <c r="H11" t="str">
        <f t="shared" si="7"/>
        <v>Energy</v>
      </c>
      <c r="I11">
        <f>K10</f>
        <v>4</v>
      </c>
      <c r="J11" s="21">
        <f t="shared" ref="J11:N11" si="8">J12</f>
        <v>1</v>
      </c>
      <c r="K11" s="16">
        <f t="shared" si="8"/>
        <v>2</v>
      </c>
      <c r="L11" s="17">
        <f t="shared" si="8"/>
        <v>3</v>
      </c>
      <c r="M11" s="15">
        <f t="shared" si="8"/>
        <v>5</v>
      </c>
      <c r="N11" s="16">
        <f t="shared" si="8"/>
        <v>8</v>
      </c>
    </row>
    <row r="12">
      <c r="A12" s="1" t="s">
        <v>240</v>
      </c>
      <c r="B12" s="20" t="s">
        <v>52</v>
      </c>
      <c r="C12">
        <v>6.0</v>
      </c>
      <c r="D12" s="20">
        <v>2.0</v>
      </c>
      <c r="E12" s="20">
        <v>1.0</v>
      </c>
      <c r="G12" t="b">
        <f>COUNTIF(Technologies!B:B,A12)&gt;0</f>
        <v>1</v>
      </c>
      <c r="H12" t="str">
        <f t="shared" si="7"/>
        <v>Technology</v>
      </c>
      <c r="I12">
        <f>L10</f>
        <v>6</v>
      </c>
      <c r="J12" s="8">
        <v>1.0</v>
      </c>
      <c r="K12" s="8">
        <v>2.0</v>
      </c>
      <c r="L12" s="23">
        <f t="shared" ref="L12:N12" si="9">K12+J12</f>
        <v>3</v>
      </c>
      <c r="M12" s="23">
        <f t="shared" si="9"/>
        <v>5</v>
      </c>
      <c r="N12" s="23">
        <f t="shared" si="9"/>
        <v>8</v>
      </c>
    </row>
    <row r="13">
      <c r="A13" s="1" t="s">
        <v>283</v>
      </c>
      <c r="B13" s="19" t="s">
        <v>58</v>
      </c>
      <c r="C13">
        <v>10.0</v>
      </c>
      <c r="D13" s="20">
        <v>3.0</v>
      </c>
      <c r="E13" s="20">
        <v>1.0</v>
      </c>
      <c r="G13" t="b">
        <f>COUNTIF(Technologies!B:B,A13)&gt;0</f>
        <v>1</v>
      </c>
      <c r="H13" t="str">
        <f t="shared" si="7"/>
        <v>Credits</v>
      </c>
      <c r="I13">
        <f>M10</f>
        <v>10</v>
      </c>
    </row>
    <row r="14">
      <c r="A14" s="1" t="s">
        <v>264</v>
      </c>
      <c r="B14" s="20" t="s">
        <v>55</v>
      </c>
      <c r="C14">
        <v>16.0</v>
      </c>
      <c r="D14" s="20">
        <v>4.0</v>
      </c>
      <c r="E14" s="20">
        <v>1.0</v>
      </c>
      <c r="G14" t="b">
        <f>COUNTIF(Technologies!B:B,A14)&gt;0</f>
        <v>1</v>
      </c>
      <c r="H14" t="str">
        <f t="shared" si="7"/>
        <v>Energy</v>
      </c>
      <c r="I14">
        <f>N10</f>
        <v>16</v>
      </c>
    </row>
    <row r="15">
      <c r="A15" s="1" t="s">
        <v>233</v>
      </c>
      <c r="B15" s="24" t="s">
        <v>52</v>
      </c>
      <c r="C15">
        <v>3.0</v>
      </c>
      <c r="D15" s="24">
        <v>0.0</v>
      </c>
      <c r="E15" s="24">
        <v>2.0</v>
      </c>
      <c r="G15" t="b">
        <f>COUNTIF(Technologies!B:B,A15)&gt;0</f>
        <v>1</v>
      </c>
      <c r="H15" t="str">
        <f t="shared" si="7"/>
        <v>Technology</v>
      </c>
      <c r="I15">
        <f>J9</f>
        <v>3</v>
      </c>
      <c r="J15" s="15" t="str">
        <f>A35</f>
        <v>Equidimensional Field</v>
      </c>
      <c r="K15" s="16" t="str">
        <f>A36</f>
        <v>Spin Propulsor</v>
      </c>
      <c r="L15" s="17" t="str">
        <f>A37</f>
        <v>Syntethic Biology</v>
      </c>
      <c r="M15" s="15" t="str">
        <f>A38</f>
        <v>Dark Matter Dispersion</v>
      </c>
      <c r="N15" s="16" t="str">
        <f>A39</f>
        <v>Quantum Recomposition</v>
      </c>
    </row>
    <row r="16">
      <c r="A16" s="27" t="s">
        <v>238</v>
      </c>
      <c r="B16" s="29" t="s">
        <v>58</v>
      </c>
      <c r="C16">
        <v>6.0</v>
      </c>
      <c r="D16" s="24">
        <v>1.0</v>
      </c>
      <c r="E16" s="24">
        <v>2.0</v>
      </c>
      <c r="G16" t="b">
        <f>COUNTIF(Technologies!B:B,A16)&gt;0</f>
        <v>1</v>
      </c>
      <c r="H16" t="str">
        <f t="shared" si="7"/>
        <v>Credits</v>
      </c>
      <c r="I16">
        <f>K9</f>
        <v>6</v>
      </c>
    </row>
    <row r="17">
      <c r="A17" s="1" t="s">
        <v>269</v>
      </c>
      <c r="B17" s="24" t="s">
        <v>55</v>
      </c>
      <c r="C17">
        <v>9.0</v>
      </c>
      <c r="D17" s="24">
        <v>2.0</v>
      </c>
      <c r="E17" s="24">
        <v>2.0</v>
      </c>
      <c r="G17" t="b">
        <f>COUNTIF(Technologies!B:B,A17)&gt;0</f>
        <v>1</v>
      </c>
      <c r="H17" t="str">
        <f t="shared" si="7"/>
        <v>Energy</v>
      </c>
      <c r="I17">
        <f>L9</f>
        <v>9</v>
      </c>
    </row>
    <row r="18">
      <c r="A18" s="1" t="s">
        <v>242</v>
      </c>
      <c r="B18" s="24" t="s">
        <v>52</v>
      </c>
      <c r="C18">
        <v>15.0</v>
      </c>
      <c r="D18" s="24">
        <v>3.0</v>
      </c>
      <c r="E18" s="24">
        <v>2.0</v>
      </c>
      <c r="G18" t="b">
        <f>COUNTIF(Technologies!B:B,A18)&gt;0</f>
        <v>1</v>
      </c>
      <c r="H18" t="str">
        <f t="shared" si="7"/>
        <v>Technology</v>
      </c>
      <c r="I18">
        <f>M9</f>
        <v>15</v>
      </c>
      <c r="J18" s="16" t="str">
        <f>A30</f>
        <v>Entanglement Replication</v>
      </c>
      <c r="K18" s="17" t="str">
        <f>A31</f>
        <v>Conflict Theory</v>
      </c>
      <c r="L18" s="15" t="str">
        <f>A32</f>
        <v>Subatomic Fusion</v>
      </c>
      <c r="M18" s="16" t="str">
        <f>A33</f>
        <v>Metacrystalization</v>
      </c>
      <c r="N18" s="17" t="str">
        <f>A34</f>
        <v>Genetransformation</v>
      </c>
    </row>
    <row r="19">
      <c r="A19" s="1" t="s">
        <v>239</v>
      </c>
      <c r="B19" s="29" t="s">
        <v>58</v>
      </c>
      <c r="C19">
        <v>24.0</v>
      </c>
      <c r="D19" s="24">
        <v>4.0</v>
      </c>
      <c r="E19" s="24">
        <v>2.0</v>
      </c>
      <c r="G19" t="b">
        <f>COUNTIF(Technologies!B:B,A19)&gt;0</f>
        <v>1</v>
      </c>
      <c r="H19" t="str">
        <f t="shared" si="7"/>
        <v>Credits</v>
      </c>
      <c r="I19">
        <f>N9</f>
        <v>24</v>
      </c>
    </row>
    <row r="20">
      <c r="A20" s="1" t="s">
        <v>243</v>
      </c>
      <c r="B20" s="37" t="s">
        <v>55</v>
      </c>
      <c r="C20">
        <v>5.0</v>
      </c>
      <c r="D20" s="37">
        <v>0.0</v>
      </c>
      <c r="E20" s="37">
        <v>3.0</v>
      </c>
      <c r="G20" t="b">
        <f>COUNTIF(Technologies!B:B,A20)&gt;0</f>
        <v>1</v>
      </c>
      <c r="H20" t="str">
        <f t="shared" si="7"/>
        <v>Energy</v>
      </c>
      <c r="I20">
        <f>J8</f>
        <v>5</v>
      </c>
    </row>
    <row r="21">
      <c r="A21" s="1" t="s">
        <v>266</v>
      </c>
      <c r="B21" s="37" t="s">
        <v>52</v>
      </c>
      <c r="C21">
        <v>10.0</v>
      </c>
      <c r="D21" s="37">
        <v>1.0</v>
      </c>
      <c r="E21" s="37">
        <v>3.0</v>
      </c>
      <c r="G21" t="b">
        <f>COUNTIF(Technologies!B:B,A21)&gt;0</f>
        <v>1</v>
      </c>
      <c r="H21" t="str">
        <f t="shared" si="7"/>
        <v>Technology</v>
      </c>
      <c r="I21">
        <f>K8</f>
        <v>10</v>
      </c>
      <c r="J21" s="17" t="str">
        <f>A25</f>
        <v>Neuro Transfer</v>
      </c>
      <c r="K21" s="15" t="str">
        <f>A26</f>
        <v>Photon Interference</v>
      </c>
      <c r="L21" s="16" t="str">
        <f>A27</f>
        <v>Subatomic Assembly</v>
      </c>
      <c r="M21" s="17" t="str">
        <f>A28</f>
        <v>Parasymbiosis</v>
      </c>
      <c r="N21" s="15" t="str">
        <f>A29</f>
        <v>White Hole Physics</v>
      </c>
    </row>
    <row r="22">
      <c r="A22" s="1" t="s">
        <v>245</v>
      </c>
      <c r="B22" s="38" t="s">
        <v>58</v>
      </c>
      <c r="C22" s="39">
        <v>15.0</v>
      </c>
      <c r="D22" s="37">
        <v>2.0</v>
      </c>
      <c r="E22" s="37">
        <v>3.0</v>
      </c>
      <c r="G22" t="b">
        <f>COUNTIF(Technologies!B:B,A22)&gt;0</f>
        <v>1</v>
      </c>
      <c r="H22" t="str">
        <f t="shared" si="7"/>
        <v>Credits</v>
      </c>
      <c r="I22">
        <f>L8</f>
        <v>15</v>
      </c>
    </row>
    <row r="23">
      <c r="A23" s="1" t="s">
        <v>295</v>
      </c>
      <c r="B23" s="37" t="s">
        <v>55</v>
      </c>
      <c r="C23" s="39">
        <v>25.0</v>
      </c>
      <c r="D23" s="37">
        <v>3.0</v>
      </c>
      <c r="E23" s="37">
        <v>3.0</v>
      </c>
      <c r="G23" t="b">
        <f>COUNTIF(Technologies!B:B,A23)&gt;0</f>
        <v>0</v>
      </c>
      <c r="H23" t="str">
        <f t="shared" si="7"/>
        <v>Energy</v>
      </c>
      <c r="I23">
        <f>M8</f>
        <v>25</v>
      </c>
    </row>
    <row r="24">
      <c r="A24" s="1" t="s">
        <v>296</v>
      </c>
      <c r="B24" s="37" t="s">
        <v>52</v>
      </c>
      <c r="C24" s="39">
        <v>40.0</v>
      </c>
      <c r="D24" s="37">
        <v>4.0</v>
      </c>
      <c r="E24" s="37">
        <v>3.0</v>
      </c>
      <c r="G24" t="b">
        <f>COUNTIF(Technologies!B:B,A24)&gt;0</f>
        <v>0</v>
      </c>
      <c r="H24" t="str">
        <f t="shared" si="7"/>
        <v>Technology</v>
      </c>
      <c r="I24">
        <f>N8</f>
        <v>40</v>
      </c>
      <c r="J24" s="15" t="str">
        <f>A20</f>
        <v>Magnetic Beam</v>
      </c>
      <c r="K24" s="16" t="str">
        <f>A21</f>
        <v>Isothermal Suction</v>
      </c>
      <c r="L24" s="17" t="str">
        <f>A22</f>
        <v>Xeno Unity</v>
      </c>
      <c r="M24" s="15" t="str">
        <f>A23</f>
        <v>Thermal Flux</v>
      </c>
      <c r="N24" s="16" t="str">
        <f>A24</f>
        <v>Gravitational Condenser</v>
      </c>
    </row>
    <row r="25">
      <c r="A25" s="1" t="s">
        <v>297</v>
      </c>
      <c r="B25" s="40" t="s">
        <v>58</v>
      </c>
      <c r="C25" s="39">
        <v>8.0</v>
      </c>
      <c r="D25" s="41">
        <v>0.0</v>
      </c>
      <c r="E25" s="41">
        <v>4.0</v>
      </c>
      <c r="G25" t="b">
        <f>COUNTIF(Technologies!B:B,A25)&gt;0</f>
        <v>0</v>
      </c>
      <c r="H25" t="str">
        <f t="shared" si="7"/>
        <v>Credits</v>
      </c>
      <c r="I25">
        <f>J7</f>
        <v>8</v>
      </c>
      <c r="L25" s="1" t="s">
        <v>298</v>
      </c>
      <c r="M25" s="1" t="s">
        <v>299</v>
      </c>
    </row>
    <row r="26">
      <c r="A26" s="1" t="s">
        <v>274</v>
      </c>
      <c r="B26" s="41" t="s">
        <v>55</v>
      </c>
      <c r="C26">
        <v>16.0</v>
      </c>
      <c r="D26" s="41">
        <v>1.0</v>
      </c>
      <c r="E26" s="41">
        <v>4.0</v>
      </c>
      <c r="G26" t="b">
        <f>COUNTIF(Technologies!B:B,A26)&gt;0</f>
        <v>1</v>
      </c>
      <c r="H26" t="str">
        <f t="shared" si="7"/>
        <v>Energy</v>
      </c>
      <c r="I26">
        <f>K7</f>
        <v>16</v>
      </c>
    </row>
    <row r="27">
      <c r="A27" s="1" t="s">
        <v>280</v>
      </c>
      <c r="B27" s="41" t="s">
        <v>52</v>
      </c>
      <c r="C27">
        <v>24.0</v>
      </c>
      <c r="D27" s="41">
        <v>2.0</v>
      </c>
      <c r="E27" s="41">
        <v>4.0</v>
      </c>
      <c r="G27" t="b">
        <f>COUNTIF(Technologies!B:B,A27)&gt;0</f>
        <v>1</v>
      </c>
      <c r="H27" t="str">
        <f t="shared" si="7"/>
        <v>Technology</v>
      </c>
      <c r="I27">
        <f>L7</f>
        <v>24</v>
      </c>
      <c r="J27" s="16" t="str">
        <f>A15</f>
        <v>Harmonic AI</v>
      </c>
      <c r="K27" s="17" t="str">
        <f>A16</f>
        <v>Xenology</v>
      </c>
      <c r="L27" s="15" t="str">
        <f>A17</f>
        <v>Aneutronic Fusion</v>
      </c>
      <c r="M27" s="16" t="str">
        <f>A18</f>
        <v>Magmallurgy</v>
      </c>
      <c r="N27" s="17" t="str">
        <f>A19</f>
        <v>Universal Exchange</v>
      </c>
    </row>
    <row r="28">
      <c r="A28" s="1" t="s">
        <v>276</v>
      </c>
      <c r="B28" s="40" t="s">
        <v>58</v>
      </c>
      <c r="C28">
        <v>40.0</v>
      </c>
      <c r="D28" s="41">
        <v>3.0</v>
      </c>
      <c r="E28" s="41">
        <v>4.0</v>
      </c>
      <c r="G28" t="b">
        <f>COUNTIF(Technologies!B:B,A28)&gt;0</f>
        <v>1</v>
      </c>
      <c r="H28" t="str">
        <f t="shared" si="7"/>
        <v>Credits</v>
      </c>
      <c r="I28">
        <f>M7</f>
        <v>40</v>
      </c>
    </row>
    <row r="29">
      <c r="A29" s="1" t="s">
        <v>273</v>
      </c>
      <c r="B29" s="41" t="s">
        <v>55</v>
      </c>
      <c r="C29">
        <v>64.0</v>
      </c>
      <c r="D29" s="41">
        <v>4.0</v>
      </c>
      <c r="E29" s="41">
        <v>4.0</v>
      </c>
      <c r="G29" t="b">
        <f>COUNTIF(Technologies!B:B,A29)&gt;0</f>
        <v>1</v>
      </c>
      <c r="H29" t="str">
        <f t="shared" si="7"/>
        <v>Energy</v>
      </c>
      <c r="I29">
        <f>N7</f>
        <v>64</v>
      </c>
    </row>
    <row r="30">
      <c r="A30" s="1" t="s">
        <v>300</v>
      </c>
      <c r="B30" s="42" t="s">
        <v>52</v>
      </c>
      <c r="C30">
        <v>13.0</v>
      </c>
      <c r="D30" s="42">
        <v>0.0</v>
      </c>
      <c r="E30" s="42">
        <v>5.0</v>
      </c>
      <c r="G30" t="b">
        <f>COUNTIF(Technologies!B:B,A30)&gt;0</f>
        <v>0</v>
      </c>
      <c r="H30" t="str">
        <f t="shared" si="7"/>
        <v>Technology</v>
      </c>
      <c r="I30">
        <f>J6</f>
        <v>13</v>
      </c>
      <c r="J30" s="17" t="str">
        <f>A10</f>
        <v>Hydrosphere Seeding</v>
      </c>
      <c r="K30" s="15" t="str">
        <f>A11</f>
        <v>Photofission Furnace</v>
      </c>
      <c r="L30" s="16" t="str">
        <f>A12</f>
        <v>Orbital Mechanics</v>
      </c>
      <c r="M30" s="17" t="str">
        <f>A13</f>
        <v>Biocybernization</v>
      </c>
      <c r="N30" s="15" t="str">
        <f>A14</f>
        <v>Controlled Fracking</v>
      </c>
    </row>
    <row r="31">
      <c r="A31" s="1" t="s">
        <v>257</v>
      </c>
      <c r="B31" s="43" t="s">
        <v>58</v>
      </c>
      <c r="C31">
        <v>26.0</v>
      </c>
      <c r="D31" s="42">
        <v>1.0</v>
      </c>
      <c r="E31" s="42">
        <v>5.0</v>
      </c>
      <c r="G31" t="b">
        <f>COUNTIF(Technologies!B:B,A31)&gt;0</f>
        <v>1</v>
      </c>
      <c r="H31" t="str">
        <f t="shared" si="7"/>
        <v>Credits</v>
      </c>
      <c r="I31">
        <f>K6</f>
        <v>26</v>
      </c>
    </row>
    <row r="32">
      <c r="A32" s="1" t="s">
        <v>288</v>
      </c>
      <c r="B32" s="42" t="s">
        <v>55</v>
      </c>
      <c r="C32">
        <v>39.0</v>
      </c>
      <c r="D32" s="42">
        <v>2.0</v>
      </c>
      <c r="E32" s="42">
        <v>5.0</v>
      </c>
      <c r="G32" t="b">
        <f>COUNTIF(Technologies!B:B,A32)&gt;0</f>
        <v>1</v>
      </c>
      <c r="H32" t="str">
        <f t="shared" si="7"/>
        <v>Energy</v>
      </c>
      <c r="I32">
        <f>L6</f>
        <v>39</v>
      </c>
      <c r="J32" t="str">
        <f t="array" ref="J32">VLOOKUP(J30,{Technologies!$B:$B,Technologies!$A:$A},2,FALSE)</f>
        <v>#N/A</v>
      </c>
      <c r="K32" t="str">
        <f t="array" ref="K32">VLOOKUP(K30,{Technologies!$B:$B,Technologies!$A:$A},2,FALSE)</f>
        <v>#N/A</v>
      </c>
      <c r="L32" t="str">
        <f t="array" ref="L32">VLOOKUP(L30,{Technologies!$B:$B,Technologies!$A:$A},2,FALSE)</f>
        <v>Dyson Swarm</v>
      </c>
      <c r="M32" t="str">
        <f t="array" ref="M32">VLOOKUP(M30,{Technologies!$B:$B,Technologies!$A:$A},2,FALSE)</f>
        <v>Mecha Troops</v>
      </c>
      <c r="N32" t="str">
        <f t="array" ref="N32">VLOOKUP(N30,{Technologies!$B:$B,Technologies!$A:$A},2,FALSE)</f>
        <v>Underground Outpost</v>
      </c>
    </row>
    <row r="33">
      <c r="A33" s="1" t="s">
        <v>284</v>
      </c>
      <c r="B33" s="42" t="s">
        <v>52</v>
      </c>
      <c r="C33">
        <v>65.0</v>
      </c>
      <c r="D33" s="42">
        <v>3.0</v>
      </c>
      <c r="E33" s="42">
        <v>5.0</v>
      </c>
      <c r="G33" t="b">
        <f>COUNTIF(Technologies!B:B,A33)&gt;0</f>
        <v>1</v>
      </c>
      <c r="H33" t="str">
        <f t="shared" si="7"/>
        <v>Technology</v>
      </c>
      <c r="I33">
        <f>M6</f>
        <v>65</v>
      </c>
      <c r="J33" s="21" t="str">
        <f>A5</f>
        <v>Warp Portals</v>
      </c>
      <c r="K33" s="16" t="str">
        <f>A6</f>
        <v>Nanoassembly</v>
      </c>
      <c r="L33" s="17" t="str">
        <f>A7</f>
        <v>Interstellar Trading</v>
      </c>
      <c r="M33" s="15" t="str">
        <f>A8</f>
        <v>Shockwave Symmetry</v>
      </c>
      <c r="N33" s="16" t="str">
        <f>A9</f>
        <v>Pressure Tensors</v>
      </c>
    </row>
    <row r="34">
      <c r="A34" s="1" t="s">
        <v>270</v>
      </c>
      <c r="B34" s="43" t="s">
        <v>58</v>
      </c>
      <c r="C34">
        <v>104.0</v>
      </c>
      <c r="D34" s="42">
        <v>4.0</v>
      </c>
      <c r="E34" s="42">
        <v>5.0</v>
      </c>
      <c r="G34" t="b">
        <f>COUNTIF(Technologies!B:B,A34)&gt;0</f>
        <v>1</v>
      </c>
      <c r="H34" t="str">
        <f t="shared" si="7"/>
        <v>Credits</v>
      </c>
      <c r="I34">
        <f>N6</f>
        <v>104</v>
      </c>
      <c r="K34" s="1" t="s">
        <v>301</v>
      </c>
      <c r="L34" s="1" t="s">
        <v>302</v>
      </c>
      <c r="M34" s="1" t="s">
        <v>303</v>
      </c>
      <c r="N34" s="1" t="s">
        <v>304</v>
      </c>
    </row>
    <row r="35">
      <c r="A35" s="1" t="s">
        <v>279</v>
      </c>
      <c r="B35" s="23" t="s">
        <v>55</v>
      </c>
      <c r="C35">
        <v>21.0</v>
      </c>
      <c r="D35" s="8">
        <v>0.0</v>
      </c>
      <c r="E35" s="8">
        <v>6.0</v>
      </c>
      <c r="G35" t="b">
        <f>COUNTIF(Technologies!B:B,A35)&gt;0</f>
        <v>1</v>
      </c>
      <c r="H35" t="str">
        <f t="shared" si="7"/>
        <v>Energy</v>
      </c>
      <c r="I35">
        <f>J5</f>
        <v>21</v>
      </c>
      <c r="K35" t="str">
        <f t="array" ref="K35">VLOOKUP(K33,{Technologies!$B:$B,Technologies!$A:$A},2,FALSE)</f>
        <v>Nano Factory</v>
      </c>
      <c r="L35" t="str">
        <f t="array" ref="L35">VLOOKUP(L33,{Technologies!$B:$B,Technologies!$A:$A},2,FALSE)</f>
        <v>Trading post</v>
      </c>
      <c r="M35" t="str">
        <f t="array" ref="M35">VLOOKUP(M33,{Technologies!$B:$B,Technologies!$A:$A},2,FALSE)</f>
        <v>Sonic Mine</v>
      </c>
      <c r="N35" t="str">
        <f>VLOOKUP(N33,Technologies!$A:$B,1)</f>
        <v>Broker</v>
      </c>
    </row>
    <row r="36">
      <c r="A36" s="1" t="s">
        <v>278</v>
      </c>
      <c r="B36" s="23" t="s">
        <v>52</v>
      </c>
      <c r="C36">
        <v>42.0</v>
      </c>
      <c r="D36" s="8">
        <v>1.0</v>
      </c>
      <c r="E36" s="8">
        <v>6.0</v>
      </c>
      <c r="G36" t="b">
        <f>COUNTIF(Technologies!B:B,A36)&gt;0</f>
        <v>1</v>
      </c>
      <c r="H36" t="str">
        <f t="shared" si="7"/>
        <v>Technology</v>
      </c>
      <c r="I36">
        <f>K5</f>
        <v>42</v>
      </c>
    </row>
    <row r="37">
      <c r="A37" s="1" t="s">
        <v>282</v>
      </c>
      <c r="B37" s="8" t="s">
        <v>58</v>
      </c>
      <c r="C37">
        <v>63.0</v>
      </c>
      <c r="D37" s="8">
        <v>2.0</v>
      </c>
      <c r="E37" s="8">
        <v>6.0</v>
      </c>
      <c r="G37" t="b">
        <f>COUNTIF(Technologies!B:B,A37)&gt;0</f>
        <v>1</v>
      </c>
      <c r="H37" t="str">
        <f t="shared" si="7"/>
        <v>Credits</v>
      </c>
      <c r="I37">
        <f>L5</f>
        <v>63</v>
      </c>
    </row>
    <row r="38">
      <c r="A38" s="1" t="s">
        <v>305</v>
      </c>
      <c r="B38" s="23" t="s">
        <v>55</v>
      </c>
      <c r="C38">
        <v>105.0</v>
      </c>
      <c r="D38" s="8">
        <v>3.0</v>
      </c>
      <c r="E38" s="8">
        <v>6.0</v>
      </c>
      <c r="G38" t="b">
        <f>COUNTIF(Technologies!B:B,A38)&gt;0</f>
        <v>0</v>
      </c>
      <c r="H38" t="str">
        <f t="shared" si="7"/>
        <v>Energy</v>
      </c>
      <c r="I38">
        <f>M5</f>
        <v>105</v>
      </c>
    </row>
    <row r="39">
      <c r="A39" s="1" t="s">
        <v>287</v>
      </c>
      <c r="B39" s="23" t="s">
        <v>52</v>
      </c>
      <c r="C39">
        <v>168.0</v>
      </c>
      <c r="D39" s="8">
        <v>4.0</v>
      </c>
      <c r="E39" s="8">
        <v>6.0</v>
      </c>
      <c r="G39" t="b">
        <f>COUNTIF(Technologies!B:B,A39)&gt;0</f>
        <v>1</v>
      </c>
      <c r="H39" t="str">
        <f t="shared" si="7"/>
        <v>Technology</v>
      </c>
      <c r="I39">
        <f>N5</f>
        <v>168</v>
      </c>
    </row>
  </sheetData>
  <conditionalFormatting sqref="G1:G1000">
    <cfRule type="containsText" dxfId="1" priority="1" operator="containsText" text="TRUE">
      <formula>NOT(ISERROR(SEARCH(("TRUE"),(G1))))</formula>
    </cfRule>
  </conditionalFormatting>
  <conditionalFormatting sqref="G1:G1000">
    <cfRule type="containsText" dxfId="0" priority="2" operator="containsText" text="FALSE">
      <formula>NOT(ISERROR(SEARCH(("FALSE"),(G1))))</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306</v>
      </c>
    </row>
    <row r="2">
      <c r="B2" s="1" t="s">
        <v>307</v>
      </c>
    </row>
    <row r="3">
      <c r="B3" s="1" t="s">
        <v>308</v>
      </c>
    </row>
    <row r="7">
      <c r="B7" s="1" t="s">
        <v>309</v>
      </c>
    </row>
    <row r="8">
      <c r="C8" s="1" t="s">
        <v>310</v>
      </c>
    </row>
    <row r="13">
      <c r="C13" s="1" t="s">
        <v>311</v>
      </c>
    </row>
    <row r="17">
      <c r="C17" s="1" t="s">
        <v>312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7" width="7.29"/>
  </cols>
  <sheetData>
    <row r="1">
      <c r="A1" s="1" t="s">
        <v>313</v>
      </c>
    </row>
    <row r="2">
      <c r="A2" s="2" t="s">
        <v>314</v>
      </c>
      <c r="C2" s="1" t="s">
        <v>315</v>
      </c>
      <c r="E2" s="1" t="s">
        <v>316</v>
      </c>
      <c r="G2" s="1" t="s">
        <v>317</v>
      </c>
      <c r="J2" s="1" t="s">
        <v>318</v>
      </c>
      <c r="N2" s="1" t="s">
        <v>319</v>
      </c>
    </row>
    <row r="3">
      <c r="A3" s="2" t="s">
        <v>320</v>
      </c>
      <c r="C3" s="1" t="s">
        <v>321</v>
      </c>
      <c r="F3" s="1" t="s">
        <v>322</v>
      </c>
      <c r="J3" s="1" t="s">
        <v>323</v>
      </c>
      <c r="N3" s="1" t="s">
        <v>324</v>
      </c>
      <c r="S3" s="1" t="s">
        <v>325</v>
      </c>
      <c r="W3" s="1" t="s">
        <v>326</v>
      </c>
    </row>
    <row r="4">
      <c r="A4" s="2" t="s">
        <v>327</v>
      </c>
      <c r="C4" s="1" t="s">
        <v>328</v>
      </c>
      <c r="F4" s="1" t="s">
        <v>21</v>
      </c>
      <c r="H4" s="1" t="s">
        <v>23</v>
      </c>
      <c r="J4" s="1" t="s">
        <v>25</v>
      </c>
      <c r="L4" s="1" t="s">
        <v>329</v>
      </c>
      <c r="R4" s="1" t="s">
        <v>330</v>
      </c>
      <c r="V4" s="1" t="s">
        <v>331</v>
      </c>
    </row>
    <row r="5">
      <c r="A5" s="2" t="s">
        <v>332</v>
      </c>
      <c r="C5" s="1" t="s">
        <v>333</v>
      </c>
    </row>
    <row r="6">
      <c r="A6" s="1" t="s">
        <v>334</v>
      </c>
      <c r="C6" s="1" t="s">
        <v>335</v>
      </c>
      <c r="F6" s="1" t="s">
        <v>336</v>
      </c>
      <c r="H6" s="1" t="s">
        <v>337</v>
      </c>
      <c r="J6" s="1" t="s">
        <v>338</v>
      </c>
    </row>
    <row r="7">
      <c r="A7" s="1" t="s">
        <v>339</v>
      </c>
    </row>
    <row r="8">
      <c r="A8" s="1" t="s">
        <v>340</v>
      </c>
      <c r="C8" s="1" t="s">
        <v>341</v>
      </c>
    </row>
    <row r="10">
      <c r="A10" s="2" t="s">
        <v>49</v>
      </c>
      <c r="B10" s="1" t="s">
        <v>342</v>
      </c>
      <c r="H10" s="1" t="s">
        <v>343</v>
      </c>
      <c r="K10" s="1" t="s">
        <v>344</v>
      </c>
    </row>
    <row r="11">
      <c r="A11" s="2" t="s">
        <v>43</v>
      </c>
      <c r="B11" s="1" t="s">
        <v>345</v>
      </c>
    </row>
    <row r="13">
      <c r="A13" s="2" t="s">
        <v>346</v>
      </c>
      <c r="B13" s="1" t="s">
        <v>347</v>
      </c>
    </row>
    <row r="14">
      <c r="A14" s="1" t="s">
        <v>19</v>
      </c>
      <c r="B14" s="1" t="s">
        <v>348</v>
      </c>
    </row>
    <row r="15">
      <c r="A15" s="2" t="s">
        <v>346</v>
      </c>
      <c r="B15" s="1" t="s">
        <v>349</v>
      </c>
    </row>
    <row r="16">
      <c r="G16" s="1" t="s">
        <v>95</v>
      </c>
    </row>
    <row r="17" ht="37.5" customHeight="1">
      <c r="A17" s="15">
        <v>130.0</v>
      </c>
      <c r="B17" s="16">
        <v>170.0</v>
      </c>
      <c r="C17" s="17">
        <v>300.0</v>
      </c>
      <c r="D17" s="15">
        <v>470.0</v>
      </c>
      <c r="E17" s="16">
        <v>770.0</v>
      </c>
      <c r="G17" s="15"/>
      <c r="H17" s="16"/>
      <c r="I17" s="17"/>
      <c r="J17" s="15" t="s">
        <v>350</v>
      </c>
      <c r="K17" s="16" t="s">
        <v>136</v>
      </c>
      <c r="M17" s="15">
        <v>130.0</v>
      </c>
      <c r="N17" s="16">
        <v>170.0</v>
      </c>
      <c r="O17" s="17">
        <v>300.0</v>
      </c>
      <c r="P17" s="15">
        <v>470.0</v>
      </c>
      <c r="Q17" s="16">
        <v>770.0</v>
      </c>
    </row>
    <row r="18" ht="37.5" customHeight="1">
      <c r="A18" s="16">
        <v>80.0</v>
      </c>
      <c r="B18" s="17">
        <v>105.0</v>
      </c>
      <c r="C18" s="15">
        <v>185.0</v>
      </c>
      <c r="D18" s="16">
        <v>290.0</v>
      </c>
      <c r="E18" s="17">
        <v>475.0</v>
      </c>
      <c r="G18" s="16"/>
      <c r="H18" s="17"/>
      <c r="I18" s="15"/>
      <c r="J18" s="16"/>
      <c r="K18" s="17"/>
      <c r="M18" s="44"/>
      <c r="N18" s="17">
        <v>105.0</v>
      </c>
      <c r="O18" s="15">
        <v>185.0</v>
      </c>
      <c r="P18" s="44"/>
      <c r="Q18" s="17">
        <v>475.0</v>
      </c>
    </row>
    <row r="19" ht="37.5" customHeight="1">
      <c r="A19" s="17">
        <v>50.0</v>
      </c>
      <c r="B19" s="15">
        <v>65.0</v>
      </c>
      <c r="C19" s="16">
        <v>115.0</v>
      </c>
      <c r="D19" s="17">
        <v>180.0</v>
      </c>
      <c r="E19" s="15">
        <v>295.0</v>
      </c>
      <c r="G19" s="17"/>
      <c r="H19" s="15"/>
      <c r="I19" s="16"/>
      <c r="J19" s="17"/>
      <c r="K19" s="15"/>
      <c r="M19" s="17">
        <v>50.0</v>
      </c>
      <c r="N19" s="15">
        <v>65.0</v>
      </c>
      <c r="O19" s="16">
        <v>115.0</v>
      </c>
      <c r="P19" s="17">
        <v>180.0</v>
      </c>
      <c r="Q19" s="15">
        <v>295.0</v>
      </c>
    </row>
    <row r="20" ht="37.5" customHeight="1">
      <c r="A20" s="15">
        <v>30.0</v>
      </c>
      <c r="B20" s="16">
        <v>40.0</v>
      </c>
      <c r="C20" s="17">
        <v>70.0</v>
      </c>
      <c r="D20" s="15">
        <v>110.0</v>
      </c>
      <c r="E20" s="16">
        <v>180.0</v>
      </c>
      <c r="G20" s="15" t="s">
        <v>351</v>
      </c>
      <c r="H20" s="16"/>
      <c r="I20" s="17"/>
      <c r="J20" s="15"/>
      <c r="K20" s="16"/>
      <c r="M20" s="15">
        <v>30.0</v>
      </c>
      <c r="N20" s="44"/>
      <c r="O20" s="17">
        <v>70.0</v>
      </c>
      <c r="P20" s="15">
        <v>110.0</v>
      </c>
      <c r="Q20" s="16">
        <v>180.0</v>
      </c>
    </row>
    <row r="21" ht="37.5" customHeight="1">
      <c r="A21" s="16">
        <v>20.0</v>
      </c>
      <c r="B21" s="17">
        <v>25.0</v>
      </c>
      <c r="C21" s="15">
        <v>45.0</v>
      </c>
      <c r="D21" s="16">
        <v>70.0</v>
      </c>
      <c r="E21" s="17">
        <v>115.0</v>
      </c>
      <c r="G21" s="16" t="s">
        <v>352</v>
      </c>
      <c r="H21" s="17" t="s">
        <v>353</v>
      </c>
      <c r="I21" s="15"/>
      <c r="J21" s="16"/>
      <c r="K21" s="17"/>
      <c r="M21" s="16">
        <v>20.0</v>
      </c>
      <c r="N21" s="17">
        <v>25.0</v>
      </c>
      <c r="O21" s="15">
        <v>45.0</v>
      </c>
      <c r="P21" s="16">
        <v>70.0</v>
      </c>
      <c r="Q21" s="17">
        <v>115.0</v>
      </c>
    </row>
    <row r="22" ht="37.5" customHeight="1">
      <c r="A22" s="17">
        <v>10.0</v>
      </c>
      <c r="B22" s="15">
        <v>15.0</v>
      </c>
      <c r="C22" s="16">
        <v>25.0</v>
      </c>
      <c r="D22" s="17">
        <v>40.0</v>
      </c>
      <c r="E22" s="15">
        <v>65.0</v>
      </c>
      <c r="G22" s="17" t="s">
        <v>354</v>
      </c>
      <c r="H22" s="15" t="s">
        <v>355</v>
      </c>
      <c r="I22" s="16" t="s">
        <v>304</v>
      </c>
      <c r="J22" s="17" t="s">
        <v>299</v>
      </c>
      <c r="K22" s="15" t="s">
        <v>303</v>
      </c>
      <c r="M22" s="17">
        <v>10.0</v>
      </c>
      <c r="N22" s="15">
        <v>15.0</v>
      </c>
      <c r="O22" s="44"/>
      <c r="P22" s="17">
        <v>40.0</v>
      </c>
      <c r="Q22" s="44"/>
    </row>
    <row r="23" ht="37.5" customHeight="1">
      <c r="A23" s="21">
        <v>10.0</v>
      </c>
      <c r="B23" s="16">
        <v>10.0</v>
      </c>
      <c r="C23" s="17">
        <v>20.0</v>
      </c>
      <c r="D23" s="15">
        <v>30.0</v>
      </c>
      <c r="E23" s="16">
        <v>50.0</v>
      </c>
      <c r="G23" s="44"/>
      <c r="H23" s="16" t="s">
        <v>356</v>
      </c>
      <c r="I23" s="17" t="s">
        <v>302</v>
      </c>
      <c r="J23" s="15" t="s">
        <v>301</v>
      </c>
      <c r="K23" s="16" t="s">
        <v>357</v>
      </c>
      <c r="L23" s="1" t="s">
        <v>358</v>
      </c>
      <c r="M23" s="44"/>
      <c r="N23" s="16">
        <v>10.0</v>
      </c>
      <c r="O23" s="17">
        <v>20.0</v>
      </c>
      <c r="P23" s="15">
        <v>30.0</v>
      </c>
      <c r="Q23" s="16">
        <v>50.0</v>
      </c>
    </row>
    <row r="24" ht="37.5" customHeight="1"/>
    <row r="25" ht="37.5" customHeight="1">
      <c r="A25" s="15">
        <f t="shared" ref="A25:E25" si="1">A26+A27</f>
        <v>21</v>
      </c>
      <c r="B25" s="16">
        <f t="shared" si="1"/>
        <v>42</v>
      </c>
      <c r="C25" s="17">
        <f t="shared" si="1"/>
        <v>63</v>
      </c>
      <c r="D25" s="15">
        <f t="shared" si="1"/>
        <v>105</v>
      </c>
      <c r="E25" s="16">
        <f t="shared" si="1"/>
        <v>168</v>
      </c>
      <c r="G25" s="15"/>
      <c r="H25" s="16"/>
      <c r="I25" s="17"/>
      <c r="J25" s="15"/>
      <c r="K25" s="16"/>
    </row>
    <row r="26" ht="37.5" customHeight="1">
      <c r="A26" s="16">
        <f t="shared" ref="A26:E26" si="2">A27+A28</f>
        <v>13</v>
      </c>
      <c r="B26" s="17">
        <f t="shared" si="2"/>
        <v>26</v>
      </c>
      <c r="C26" s="15">
        <f t="shared" si="2"/>
        <v>39</v>
      </c>
      <c r="D26" s="16">
        <f t="shared" si="2"/>
        <v>65</v>
      </c>
      <c r="E26" s="17">
        <f t="shared" si="2"/>
        <v>104</v>
      </c>
      <c r="G26" s="16"/>
      <c r="H26" s="17"/>
      <c r="I26" s="15"/>
      <c r="J26" s="16"/>
      <c r="K26" s="17"/>
    </row>
    <row r="27" ht="37.5" customHeight="1">
      <c r="A27" s="17">
        <f t="shared" ref="A27:E27" si="3">A28+A29</f>
        <v>8</v>
      </c>
      <c r="B27" s="15">
        <f t="shared" si="3"/>
        <v>16</v>
      </c>
      <c r="C27" s="16">
        <f t="shared" si="3"/>
        <v>24</v>
      </c>
      <c r="D27" s="17">
        <f t="shared" si="3"/>
        <v>40</v>
      </c>
      <c r="E27" s="15">
        <f t="shared" si="3"/>
        <v>64</v>
      </c>
      <c r="G27" s="17"/>
      <c r="H27" s="15"/>
      <c r="I27" s="16"/>
      <c r="J27" s="17"/>
      <c r="K27" s="15"/>
    </row>
    <row r="28" ht="37.5" customHeight="1">
      <c r="A28" s="15">
        <f t="shared" ref="A28:E28" si="4">A29+A30</f>
        <v>5</v>
      </c>
      <c r="B28" s="16">
        <f t="shared" si="4"/>
        <v>10</v>
      </c>
      <c r="C28" s="17">
        <f t="shared" si="4"/>
        <v>15</v>
      </c>
      <c r="D28" s="15">
        <f t="shared" si="4"/>
        <v>25</v>
      </c>
      <c r="E28" s="16">
        <f t="shared" si="4"/>
        <v>40</v>
      </c>
      <c r="G28" s="15"/>
      <c r="H28" s="16"/>
      <c r="I28" s="17"/>
      <c r="J28" s="15"/>
      <c r="K28" s="16"/>
    </row>
    <row r="29" ht="37.5" customHeight="1">
      <c r="A29" s="16">
        <f t="shared" ref="A29:E29" si="5">A30+A31</f>
        <v>3</v>
      </c>
      <c r="B29" s="17">
        <f t="shared" si="5"/>
        <v>6</v>
      </c>
      <c r="C29" s="15">
        <f t="shared" si="5"/>
        <v>9</v>
      </c>
      <c r="D29" s="16">
        <f t="shared" si="5"/>
        <v>15</v>
      </c>
      <c r="E29" s="17">
        <f t="shared" si="5"/>
        <v>24</v>
      </c>
      <c r="G29" s="16"/>
      <c r="H29" s="17"/>
      <c r="I29" s="15" t="s">
        <v>359</v>
      </c>
      <c r="J29" s="16"/>
      <c r="K29" s="17"/>
    </row>
    <row r="30" ht="37.5" customHeight="1">
      <c r="A30" s="17">
        <f t="shared" ref="A30:E30" si="6">A31+A32</f>
        <v>2</v>
      </c>
      <c r="B30" s="15">
        <f t="shared" si="6"/>
        <v>4</v>
      </c>
      <c r="C30" s="16">
        <f t="shared" si="6"/>
        <v>6</v>
      </c>
      <c r="D30" s="17">
        <f t="shared" si="6"/>
        <v>10</v>
      </c>
      <c r="E30" s="15">
        <f t="shared" si="6"/>
        <v>16</v>
      </c>
      <c r="G30" s="17" t="s">
        <v>37</v>
      </c>
      <c r="H30" s="15" t="s">
        <v>360</v>
      </c>
      <c r="I30" s="16"/>
      <c r="J30" s="17"/>
      <c r="K30" s="15"/>
      <c r="T30" s="15"/>
      <c r="U30" s="16"/>
      <c r="V30" s="17"/>
      <c r="W30" s="15"/>
      <c r="X30" s="16"/>
    </row>
    <row r="31" ht="37.5" customHeight="1">
      <c r="A31" s="21">
        <f t="shared" ref="A31:E31" si="7">A32</f>
        <v>1</v>
      </c>
      <c r="B31" s="16">
        <f t="shared" si="7"/>
        <v>2</v>
      </c>
      <c r="C31" s="17">
        <f t="shared" si="7"/>
        <v>3</v>
      </c>
      <c r="D31" s="15">
        <f t="shared" si="7"/>
        <v>5</v>
      </c>
      <c r="E31" s="16">
        <f t="shared" si="7"/>
        <v>8</v>
      </c>
      <c r="G31" s="44"/>
      <c r="H31" s="16" t="s">
        <v>361</v>
      </c>
      <c r="I31" s="17"/>
      <c r="J31" s="15"/>
      <c r="K31" s="16"/>
      <c r="T31" s="16"/>
      <c r="U31" s="17"/>
      <c r="V31" s="15"/>
      <c r="W31" s="16"/>
      <c r="X31" s="17"/>
    </row>
    <row r="32" ht="37.5" customHeight="1">
      <c r="A32" s="45">
        <v>1.0</v>
      </c>
      <c r="B32" s="45">
        <v>2.0</v>
      </c>
      <c r="C32" s="46">
        <f t="shared" ref="C32:E32" si="8">B32+A32</f>
        <v>3</v>
      </c>
      <c r="D32" s="46">
        <f t="shared" si="8"/>
        <v>5</v>
      </c>
      <c r="E32" s="46">
        <f t="shared" si="8"/>
        <v>8</v>
      </c>
      <c r="H32" s="1" t="s">
        <v>362</v>
      </c>
      <c r="T32" s="17"/>
      <c r="U32" s="15"/>
      <c r="V32" s="16"/>
      <c r="W32" s="17"/>
      <c r="X32" s="15"/>
    </row>
    <row r="33" ht="37.5" customHeight="1">
      <c r="T33" s="15"/>
      <c r="U33" s="16"/>
      <c r="V33" s="17"/>
      <c r="W33" s="15"/>
      <c r="X33" s="16"/>
    </row>
    <row r="34" ht="37.5" customHeight="1">
      <c r="T34" s="16"/>
      <c r="U34" s="17"/>
      <c r="V34" s="15" t="s">
        <v>359</v>
      </c>
      <c r="W34" s="16"/>
      <c r="X34" s="17"/>
    </row>
    <row r="35" ht="37.5" customHeight="1">
      <c r="C35" s="17"/>
      <c r="D35" s="15"/>
      <c r="E35" s="16"/>
      <c r="F35" s="17"/>
      <c r="G35" s="15"/>
      <c r="H35" s="16"/>
      <c r="I35" s="17"/>
      <c r="T35" s="17" t="s">
        <v>37</v>
      </c>
      <c r="U35" s="15" t="s">
        <v>360</v>
      </c>
      <c r="V35" s="16"/>
      <c r="W35" s="17"/>
      <c r="X35" s="15"/>
    </row>
    <row r="36" ht="37.5" customHeight="1">
      <c r="C36" s="15"/>
      <c r="D36" s="16"/>
      <c r="E36" s="17"/>
      <c r="F36" s="15"/>
      <c r="G36" s="16"/>
      <c r="H36" s="17"/>
      <c r="I36" s="15"/>
      <c r="T36" s="21" t="s">
        <v>363</v>
      </c>
      <c r="U36" s="16" t="s">
        <v>361</v>
      </c>
      <c r="V36" s="17"/>
      <c r="W36" s="15"/>
      <c r="X36" s="16"/>
    </row>
    <row r="37" ht="37.5" customHeight="1">
      <c r="C37" s="16"/>
      <c r="D37" s="17"/>
      <c r="E37" s="15"/>
      <c r="F37" s="16"/>
      <c r="G37" s="17"/>
      <c r="H37" s="15"/>
      <c r="I37" s="16"/>
    </row>
    <row r="38" ht="37.5" customHeight="1">
      <c r="C38" s="17"/>
      <c r="D38" s="15"/>
      <c r="E38" s="16"/>
      <c r="G38" s="15"/>
      <c r="H38" s="16"/>
      <c r="I38" s="17"/>
    </row>
    <row r="39" ht="37.5" customHeight="1">
      <c r="C39" s="15"/>
      <c r="D39" s="16"/>
      <c r="E39" s="17"/>
      <c r="F39" s="15"/>
      <c r="G39" s="16"/>
      <c r="H39" s="17"/>
      <c r="I39" s="15"/>
    </row>
    <row r="40" ht="37.5" customHeight="1">
      <c r="C40" s="16"/>
      <c r="D40" s="17"/>
      <c r="E40" s="15"/>
      <c r="F40" s="16"/>
      <c r="G40" s="17"/>
      <c r="H40" s="15"/>
      <c r="I40" s="16"/>
    </row>
    <row r="41" ht="37.5" customHeight="1">
      <c r="C41" s="17"/>
      <c r="D41" s="15"/>
      <c r="E41" s="16"/>
      <c r="F41" s="17"/>
      <c r="G41" s="15"/>
      <c r="H41" s="16"/>
      <c r="I41" s="17"/>
    </row>
    <row r="42" ht="37.5" customHeight="1"/>
    <row r="43" ht="37.5" customHeight="1"/>
    <row r="44" ht="37.5" customHeight="1"/>
    <row r="45" ht="37.5" customHeight="1"/>
    <row r="46" ht="37.5" customHeight="1"/>
    <row r="47" ht="37.5" customHeight="1"/>
    <row r="48" ht="37.5" customHeight="1"/>
    <row r="49" ht="37.5" customHeight="1"/>
    <row r="50" ht="37.5" customHeight="1"/>
    <row r="51" ht="37.5" customHeight="1"/>
    <row r="52" ht="37.5" customHeight="1"/>
    <row r="53" ht="3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364</v>
      </c>
      <c r="B1" s="2" t="s">
        <v>5</v>
      </c>
      <c r="C1" s="2" t="s">
        <v>93</v>
      </c>
      <c r="D1" s="2" t="s">
        <v>94</v>
      </c>
      <c r="E1" s="2" t="s">
        <v>95</v>
      </c>
      <c r="F1" s="2" t="s">
        <v>96</v>
      </c>
      <c r="G1" s="2" t="s">
        <v>290</v>
      </c>
      <c r="H1" s="2" t="s">
        <v>98</v>
      </c>
      <c r="K1" s="2" t="s">
        <v>365</v>
      </c>
      <c r="M1" s="2" t="s">
        <v>366</v>
      </c>
    </row>
    <row r="2">
      <c r="A2" s="1" t="s">
        <v>367</v>
      </c>
      <c r="B2" s="1" t="s">
        <v>356</v>
      </c>
      <c r="C2" s="1">
        <v>5.0</v>
      </c>
      <c r="D2" s="1">
        <v>8.0</v>
      </c>
      <c r="E2" s="1" t="s">
        <v>102</v>
      </c>
      <c r="H2" s="1" t="s">
        <v>368</v>
      </c>
      <c r="K2" s="1" t="s">
        <v>369</v>
      </c>
      <c r="L2" s="1" t="s">
        <v>102</v>
      </c>
      <c r="M2" s="2" t="s">
        <v>92</v>
      </c>
      <c r="N2" s="1">
        <v>1.0</v>
      </c>
      <c r="O2" s="1">
        <v>3.0</v>
      </c>
      <c r="P2" s="1">
        <v>5.0</v>
      </c>
      <c r="Q2" s="1">
        <v>7.0</v>
      </c>
      <c r="R2" s="1">
        <v>9.0</v>
      </c>
    </row>
    <row r="3">
      <c r="A3" s="1" t="s">
        <v>352</v>
      </c>
      <c r="B3" s="1" t="s">
        <v>301</v>
      </c>
      <c r="C3" s="1">
        <v>6.0</v>
      </c>
      <c r="D3" s="1">
        <v>6.0</v>
      </c>
      <c r="E3" s="1" t="s">
        <v>102</v>
      </c>
      <c r="F3" s="1" t="s">
        <v>102</v>
      </c>
      <c r="H3" s="1" t="s">
        <v>122</v>
      </c>
      <c r="K3" s="1" t="s">
        <v>370</v>
      </c>
      <c r="L3" s="1" t="s">
        <v>111</v>
      </c>
      <c r="M3" s="2" t="s">
        <v>371</v>
      </c>
      <c r="N3" s="1" t="s">
        <v>372</v>
      </c>
      <c r="O3" s="1" t="s">
        <v>373</v>
      </c>
      <c r="P3" s="1" t="s">
        <v>374</v>
      </c>
    </row>
    <row r="4">
      <c r="A4" s="1" t="s">
        <v>375</v>
      </c>
      <c r="B4" s="1" t="s">
        <v>354</v>
      </c>
      <c r="D4" s="1">
        <v>12.0</v>
      </c>
      <c r="E4" s="1" t="s">
        <v>111</v>
      </c>
      <c r="F4" s="1" t="s">
        <v>102</v>
      </c>
      <c r="H4" s="1" t="s">
        <v>112</v>
      </c>
      <c r="K4" s="1" t="s">
        <v>376</v>
      </c>
      <c r="L4" s="1" t="s">
        <v>125</v>
      </c>
      <c r="M4" s="2" t="s">
        <v>94</v>
      </c>
      <c r="N4" s="1" t="s">
        <v>377</v>
      </c>
      <c r="O4" s="1" t="s">
        <v>111</v>
      </c>
      <c r="P4" s="1" t="s">
        <v>378</v>
      </c>
    </row>
    <row r="5">
      <c r="B5" s="1" t="s">
        <v>352</v>
      </c>
      <c r="F5" s="1" t="s">
        <v>111</v>
      </c>
      <c r="H5" s="1" t="s">
        <v>379</v>
      </c>
      <c r="K5" s="1" t="s">
        <v>380</v>
      </c>
      <c r="M5" s="2" t="s">
        <v>381</v>
      </c>
      <c r="N5" s="1" t="s">
        <v>377</v>
      </c>
      <c r="O5" s="1" t="s">
        <v>111</v>
      </c>
      <c r="P5" s="1" t="s">
        <v>378</v>
      </c>
    </row>
    <row r="6">
      <c r="A6" s="1" t="s">
        <v>382</v>
      </c>
      <c r="B6" s="1" t="s">
        <v>383</v>
      </c>
      <c r="D6" s="1" t="s">
        <v>384</v>
      </c>
      <c r="E6" s="1" t="s">
        <v>111</v>
      </c>
      <c r="H6" s="1" t="s">
        <v>385</v>
      </c>
      <c r="K6" s="1" t="s">
        <v>386</v>
      </c>
      <c r="M6" s="2" t="s">
        <v>387</v>
      </c>
      <c r="N6" s="1" t="s">
        <v>388</v>
      </c>
      <c r="O6" s="1" t="s">
        <v>111</v>
      </c>
      <c r="P6" s="1" t="s">
        <v>389</v>
      </c>
    </row>
    <row r="7">
      <c r="A7" s="1" t="s">
        <v>390</v>
      </c>
      <c r="B7" s="1" t="s">
        <v>391</v>
      </c>
      <c r="C7" s="1">
        <v>15.0</v>
      </c>
      <c r="D7" s="1">
        <v>5.0</v>
      </c>
      <c r="E7" s="1" t="s">
        <v>102</v>
      </c>
      <c r="K7" s="1" t="s">
        <v>392</v>
      </c>
      <c r="M7" s="2" t="s">
        <v>393</v>
      </c>
      <c r="N7" s="1" t="s">
        <v>394</v>
      </c>
      <c r="O7" s="1" t="s">
        <v>395</v>
      </c>
      <c r="P7" s="1" t="s">
        <v>396</v>
      </c>
      <c r="Q7" s="1" t="s">
        <v>397</v>
      </c>
      <c r="R7" s="1" t="s">
        <v>398</v>
      </c>
    </row>
    <row r="8">
      <c r="K8" s="1" t="s">
        <v>399</v>
      </c>
      <c r="M8" s="2" t="s">
        <v>400</v>
      </c>
      <c r="N8" s="1" t="s">
        <v>401</v>
      </c>
      <c r="O8" s="1" t="s">
        <v>402</v>
      </c>
      <c r="P8" s="1" t="s">
        <v>111</v>
      </c>
      <c r="Q8" s="1" t="s">
        <v>125</v>
      </c>
      <c r="R8" s="1" t="s">
        <v>403</v>
      </c>
    </row>
    <row r="9">
      <c r="B9" s="1" t="s">
        <v>404</v>
      </c>
      <c r="K9" s="1" t="s">
        <v>405</v>
      </c>
      <c r="M9" s="2" t="s">
        <v>406</v>
      </c>
      <c r="N9" s="1" t="s">
        <v>237</v>
      </c>
      <c r="O9" s="1" t="s">
        <v>407</v>
      </c>
      <c r="P9" s="1" t="s">
        <v>408</v>
      </c>
    </row>
    <row r="10">
      <c r="A10" s="1" t="s">
        <v>409</v>
      </c>
      <c r="B10" s="1" t="s">
        <v>355</v>
      </c>
      <c r="C10" s="1">
        <v>4.0</v>
      </c>
      <c r="E10" s="1" t="s">
        <v>102</v>
      </c>
      <c r="K10" s="1" t="s">
        <v>410</v>
      </c>
      <c r="M10" s="2" t="s">
        <v>411</v>
      </c>
      <c r="N10" s="1" t="s">
        <v>412</v>
      </c>
      <c r="O10" s="1" t="s">
        <v>413</v>
      </c>
      <c r="P10" s="1" t="s">
        <v>414</v>
      </c>
    </row>
    <row r="11">
      <c r="A11" s="1" t="s">
        <v>415</v>
      </c>
      <c r="B11" s="1" t="s">
        <v>416</v>
      </c>
      <c r="C11" s="1">
        <v>5.0</v>
      </c>
      <c r="F11" s="1" t="s">
        <v>102</v>
      </c>
      <c r="H11" s="1" t="s">
        <v>104</v>
      </c>
      <c r="M11" s="2" t="s">
        <v>417</v>
      </c>
      <c r="N11" s="1" t="s">
        <v>412</v>
      </c>
      <c r="O11" s="1" t="s">
        <v>418</v>
      </c>
      <c r="P11" s="1" t="s">
        <v>419</v>
      </c>
    </row>
    <row r="12">
      <c r="B12" s="1" t="s">
        <v>302</v>
      </c>
      <c r="H12" s="1" t="s">
        <v>104</v>
      </c>
      <c r="M12" s="2" t="s">
        <v>406</v>
      </c>
      <c r="N12" s="1" t="s">
        <v>388</v>
      </c>
      <c r="O12" s="1" t="s">
        <v>111</v>
      </c>
      <c r="P12" s="1" t="s">
        <v>389</v>
      </c>
    </row>
    <row r="13">
      <c r="K13" s="1" t="s">
        <v>420</v>
      </c>
    </row>
    <row r="14">
      <c r="B14" s="1" t="s">
        <v>129</v>
      </c>
      <c r="K14" s="1" t="s">
        <v>421</v>
      </c>
    </row>
    <row r="15">
      <c r="B15" s="1" t="s">
        <v>357</v>
      </c>
      <c r="G15" s="1" t="s">
        <v>422</v>
      </c>
    </row>
    <row r="16">
      <c r="M16" s="1" t="s">
        <v>410</v>
      </c>
    </row>
    <row r="17">
      <c r="A17" s="1" t="s">
        <v>352</v>
      </c>
      <c r="B17" s="1" t="s">
        <v>301</v>
      </c>
      <c r="G17" s="1" t="s">
        <v>423</v>
      </c>
    </row>
    <row r="18">
      <c r="G18" s="1" t="s">
        <v>424</v>
      </c>
      <c r="K18" s="1" t="s">
        <v>5</v>
      </c>
      <c r="L18" s="1" t="s">
        <v>425</v>
      </c>
      <c r="M18" s="1" t="s">
        <v>426</v>
      </c>
      <c r="N18" s="1" t="s">
        <v>418</v>
      </c>
      <c r="O18" s="1" t="s">
        <v>427</v>
      </c>
      <c r="P18" s="1" t="s">
        <v>428</v>
      </c>
      <c r="Q18" s="1" t="s">
        <v>429</v>
      </c>
      <c r="R18" s="1" t="s">
        <v>430</v>
      </c>
      <c r="S18" s="1" t="s">
        <v>431</v>
      </c>
    </row>
    <row r="19">
      <c r="K19" s="47" t="s">
        <v>409</v>
      </c>
      <c r="L19" s="48">
        <v>3.0</v>
      </c>
      <c r="M19" s="48">
        <v>252.0</v>
      </c>
      <c r="N19" s="48">
        <v>89.0</v>
      </c>
      <c r="O19" s="48">
        <v>1.2</v>
      </c>
      <c r="P19" s="48">
        <v>74.0</v>
      </c>
      <c r="Q19" s="48">
        <v>0.0</v>
      </c>
      <c r="R19" s="48">
        <v>5.0</v>
      </c>
      <c r="S19" s="48">
        <v>2.0</v>
      </c>
    </row>
    <row r="20">
      <c r="K20" s="47" t="s">
        <v>432</v>
      </c>
      <c r="L20" s="48">
        <v>4.0</v>
      </c>
      <c r="M20" s="49">
        <v>1064.0</v>
      </c>
      <c r="N20" s="48">
        <v>133.0</v>
      </c>
      <c r="O20" s="48">
        <v>1.5</v>
      </c>
      <c r="P20" s="48">
        <v>88.0</v>
      </c>
      <c r="Q20" s="48">
        <v>0.0</v>
      </c>
      <c r="R20" s="48">
        <v>3.5</v>
      </c>
      <c r="S20" s="48">
        <v>1.0</v>
      </c>
    </row>
    <row r="21">
      <c r="B21" s="1" t="s">
        <v>136</v>
      </c>
      <c r="D21" s="1" t="s">
        <v>433</v>
      </c>
      <c r="K21" s="47" t="s">
        <v>434</v>
      </c>
      <c r="L21" s="48">
        <v>5.0</v>
      </c>
      <c r="M21" s="49">
        <v>1396.0</v>
      </c>
      <c r="N21" s="48">
        <v>798.0</v>
      </c>
      <c r="O21" s="48">
        <v>3.0</v>
      </c>
      <c r="P21" s="48">
        <v>266.0</v>
      </c>
      <c r="Q21" s="48" t="s">
        <v>435</v>
      </c>
      <c r="R21" s="48" t="s">
        <v>436</v>
      </c>
      <c r="S21" s="48">
        <v>1.0</v>
      </c>
    </row>
    <row r="22">
      <c r="B22" s="1" t="s">
        <v>350</v>
      </c>
      <c r="D22" s="1" t="s">
        <v>437</v>
      </c>
      <c r="K22" s="47" t="s">
        <v>438</v>
      </c>
      <c r="L22" s="48">
        <v>3.0</v>
      </c>
      <c r="M22" s="48">
        <v>780.0</v>
      </c>
      <c r="N22" s="48">
        <v>160.0</v>
      </c>
      <c r="O22" s="48">
        <v>1.0</v>
      </c>
      <c r="P22" s="48">
        <v>160.0</v>
      </c>
      <c r="Q22" s="48">
        <v>0.0</v>
      </c>
      <c r="R22" s="48" t="s">
        <v>436</v>
      </c>
      <c r="S22" s="48">
        <v>1.0</v>
      </c>
    </row>
    <row r="23">
      <c r="K23" s="47" t="s">
        <v>439</v>
      </c>
      <c r="L23" s="48">
        <v>5.0</v>
      </c>
      <c r="M23" s="48">
        <v>636.0</v>
      </c>
      <c r="N23" s="48">
        <v>159.0</v>
      </c>
      <c r="O23" s="48">
        <v>1.4</v>
      </c>
      <c r="P23" s="48">
        <v>113.0</v>
      </c>
      <c r="Q23" s="48">
        <v>0.0</v>
      </c>
      <c r="R23" s="48" t="s">
        <v>436</v>
      </c>
      <c r="S23" s="48">
        <v>4.0</v>
      </c>
    </row>
    <row r="24">
      <c r="E24" s="2"/>
      <c r="K24" s="47" t="s">
        <v>440</v>
      </c>
      <c r="L24" s="48">
        <v>2.0</v>
      </c>
      <c r="M24" s="48">
        <v>67.0</v>
      </c>
      <c r="N24" s="48">
        <v>67.0</v>
      </c>
      <c r="O24" s="48">
        <v>1.1</v>
      </c>
      <c r="P24" s="48">
        <v>60.0</v>
      </c>
      <c r="Q24" s="48">
        <v>0.0</v>
      </c>
      <c r="R24" s="48" t="s">
        <v>436</v>
      </c>
      <c r="S24" s="48">
        <v>5.0</v>
      </c>
    </row>
    <row r="25">
      <c r="E25" s="2"/>
      <c r="K25" s="47" t="s">
        <v>441</v>
      </c>
      <c r="L25" s="48">
        <v>4.0</v>
      </c>
      <c r="M25" s="48">
        <v>756.0</v>
      </c>
      <c r="N25" s="48">
        <v>246.0</v>
      </c>
      <c r="O25" s="48" t="s">
        <v>442</v>
      </c>
      <c r="P25" s="48" t="s">
        <v>442</v>
      </c>
      <c r="Q25" s="48">
        <v>0.0</v>
      </c>
      <c r="R25" s="48" t="s">
        <v>436</v>
      </c>
      <c r="S25" s="48">
        <v>1.0</v>
      </c>
    </row>
    <row r="26">
      <c r="K26" s="47" t="s">
        <v>352</v>
      </c>
      <c r="L26" s="48">
        <v>3.0</v>
      </c>
      <c r="M26" s="48">
        <v>311.0</v>
      </c>
      <c r="N26" s="48">
        <v>271.0</v>
      </c>
      <c r="O26" s="48">
        <v>1.9</v>
      </c>
      <c r="P26" s="48">
        <v>142.0</v>
      </c>
      <c r="Q26" s="48">
        <v>0.0</v>
      </c>
      <c r="R26" s="48">
        <v>5.0</v>
      </c>
      <c r="S26" s="48">
        <v>1.0</v>
      </c>
    </row>
    <row r="27">
      <c r="K27" s="47" t="s">
        <v>443</v>
      </c>
      <c r="L27" s="48">
        <v>5.0</v>
      </c>
      <c r="M27" s="49">
        <v>1596.0</v>
      </c>
      <c r="N27" s="48">
        <v>239.0</v>
      </c>
      <c r="O27" s="48">
        <v>2.5</v>
      </c>
      <c r="P27" s="48">
        <v>95.0</v>
      </c>
      <c r="Q27" s="48">
        <v>0.0</v>
      </c>
      <c r="R27" s="48">
        <v>5.0</v>
      </c>
      <c r="S27" s="48">
        <v>1.0</v>
      </c>
    </row>
    <row r="28">
      <c r="K28" s="47" t="s">
        <v>444</v>
      </c>
      <c r="L28" s="48">
        <v>5.0</v>
      </c>
      <c r="M28" s="48" t="s">
        <v>445</v>
      </c>
      <c r="N28" s="48">
        <v>203.0</v>
      </c>
      <c r="O28" s="48">
        <v>1.3</v>
      </c>
      <c r="P28" s="48">
        <v>156.0</v>
      </c>
      <c r="Q28" s="48">
        <v>0.0</v>
      </c>
      <c r="R28" s="48">
        <v>5.0</v>
      </c>
      <c r="S28" s="48">
        <v>1.0</v>
      </c>
    </row>
    <row r="29">
      <c r="K29" s="47" t="s">
        <v>446</v>
      </c>
      <c r="L29" s="48">
        <v>4.0</v>
      </c>
      <c r="M29" s="48" t="s">
        <v>447</v>
      </c>
      <c r="N29" s="48">
        <v>206.0</v>
      </c>
      <c r="O29" s="48">
        <v>1.3</v>
      </c>
      <c r="P29" s="48">
        <v>158.0</v>
      </c>
      <c r="Q29" s="48">
        <v>0.0</v>
      </c>
      <c r="R29" s="48" t="s">
        <v>436</v>
      </c>
      <c r="S29" s="48">
        <v>1.0</v>
      </c>
    </row>
    <row r="30">
      <c r="K30" s="47" t="s">
        <v>448</v>
      </c>
      <c r="L30" s="48">
        <v>3.0</v>
      </c>
      <c r="M30" s="48">
        <v>216.0</v>
      </c>
      <c r="N30" s="48">
        <v>100.0</v>
      </c>
      <c r="O30" s="48">
        <v>0.65</v>
      </c>
      <c r="P30" s="48">
        <v>153.0</v>
      </c>
      <c r="Q30" s="48">
        <v>0.0</v>
      </c>
      <c r="R30" s="48">
        <v>6.5</v>
      </c>
      <c r="S30" s="48">
        <v>1.0</v>
      </c>
    </row>
    <row r="31">
      <c r="K31" s="47" t="s">
        <v>449</v>
      </c>
      <c r="L31" s="48">
        <v>5.0</v>
      </c>
      <c r="M31" s="48">
        <v>790.0</v>
      </c>
      <c r="N31" s="48" t="s">
        <v>450</v>
      </c>
      <c r="O31" s="48">
        <v>2.1</v>
      </c>
      <c r="P31" s="48" t="s">
        <v>451</v>
      </c>
      <c r="Q31" s="48">
        <v>0.0</v>
      </c>
      <c r="R31" s="48">
        <v>3.5</v>
      </c>
      <c r="S31" s="48">
        <v>1.0</v>
      </c>
    </row>
    <row r="32">
      <c r="K32" s="47" t="s">
        <v>452</v>
      </c>
      <c r="L32" s="48">
        <v>4.0</v>
      </c>
      <c r="M32" s="48">
        <v>590.0</v>
      </c>
      <c r="N32" s="48" t="s">
        <v>453</v>
      </c>
      <c r="O32" s="48">
        <v>1.8</v>
      </c>
      <c r="P32" s="48" t="s">
        <v>454</v>
      </c>
      <c r="Q32" s="48" t="s">
        <v>455</v>
      </c>
      <c r="R32" s="48">
        <v>5.0</v>
      </c>
      <c r="S32" s="48">
        <v>1.0</v>
      </c>
    </row>
    <row r="33">
      <c r="K33" s="47" t="s">
        <v>456</v>
      </c>
      <c r="L33" s="48">
        <v>6.0</v>
      </c>
      <c r="M33" s="48">
        <v>970.0</v>
      </c>
      <c r="N33" s="48">
        <v>254.0</v>
      </c>
      <c r="O33" s="48">
        <v>1.5</v>
      </c>
      <c r="P33" s="48">
        <v>169.0</v>
      </c>
      <c r="Q33" s="48">
        <v>0.0</v>
      </c>
      <c r="R33" s="48" t="s">
        <v>436</v>
      </c>
      <c r="S33" s="48">
        <v>2.0</v>
      </c>
    </row>
    <row r="34">
      <c r="K34" s="47" t="s">
        <v>457</v>
      </c>
      <c r="L34" s="48">
        <v>5.0</v>
      </c>
      <c r="M34" s="49">
        <v>1010.0</v>
      </c>
      <c r="N34" s="48" t="s">
        <v>458</v>
      </c>
      <c r="O34" s="48">
        <v>2.4</v>
      </c>
      <c r="P34" s="48" t="s">
        <v>459</v>
      </c>
      <c r="Q34" s="48">
        <v>0.0</v>
      </c>
      <c r="R34" s="48">
        <v>4.5</v>
      </c>
      <c r="S34" s="48">
        <v>1.0</v>
      </c>
    </row>
    <row r="35">
      <c r="K35" s="47" t="s">
        <v>460</v>
      </c>
      <c r="L35" s="48">
        <v>2.0</v>
      </c>
      <c r="M35" s="48">
        <v>91.0</v>
      </c>
      <c r="N35" s="48">
        <v>178.0</v>
      </c>
      <c r="O35" s="48" t="s">
        <v>442</v>
      </c>
      <c r="P35" s="48" t="s">
        <v>442</v>
      </c>
      <c r="Q35" s="48">
        <v>0.0</v>
      </c>
      <c r="R35" s="48">
        <v>2.0</v>
      </c>
      <c r="S35" s="48">
        <v>3.0</v>
      </c>
    </row>
    <row r="36">
      <c r="K36" s="47" t="s">
        <v>461</v>
      </c>
      <c r="L36" s="48">
        <v>4.0</v>
      </c>
      <c r="M36" s="48">
        <v>510.0</v>
      </c>
      <c r="N36" s="48">
        <v>142.0</v>
      </c>
      <c r="O36" s="48">
        <v>1.0</v>
      </c>
      <c r="P36" s="48">
        <v>142.0</v>
      </c>
      <c r="Q36" s="48">
        <v>0.0</v>
      </c>
      <c r="R36" s="48">
        <v>6.0</v>
      </c>
      <c r="S36" s="48">
        <v>1.0</v>
      </c>
    </row>
    <row r="37">
      <c r="K37" s="47" t="s">
        <v>420</v>
      </c>
      <c r="L37" s="48">
        <v>5.0</v>
      </c>
      <c r="M37" s="49">
        <v>3275.0</v>
      </c>
      <c r="N37" s="48">
        <v>211.0</v>
      </c>
      <c r="O37" s="48">
        <v>1.5</v>
      </c>
      <c r="P37" s="48">
        <v>140.0</v>
      </c>
      <c r="Q37" s="48">
        <v>0.0</v>
      </c>
      <c r="R37" s="48" t="s">
        <v>436</v>
      </c>
      <c r="S37" s="48">
        <v>1.0</v>
      </c>
    </row>
    <row r="38">
      <c r="K38" s="47" t="s">
        <v>462</v>
      </c>
      <c r="L38" s="48">
        <v>6.0</v>
      </c>
      <c r="M38" s="49">
        <v>2793.0</v>
      </c>
      <c r="N38" s="48">
        <v>172.0</v>
      </c>
      <c r="O38" s="48">
        <v>1.5</v>
      </c>
      <c r="P38" s="48">
        <v>114.0</v>
      </c>
      <c r="Q38" s="48" t="s">
        <v>463</v>
      </c>
      <c r="R38" s="48" t="s">
        <v>436</v>
      </c>
      <c r="S38" s="48">
        <v>1.0</v>
      </c>
    </row>
    <row r="39">
      <c r="K39" s="47" t="s">
        <v>464</v>
      </c>
      <c r="L39" s="48">
        <v>3.0</v>
      </c>
      <c r="M39" s="48" t="s">
        <v>465</v>
      </c>
      <c r="N39" s="48" t="s">
        <v>466</v>
      </c>
      <c r="O39" s="48" t="s">
        <v>467</v>
      </c>
      <c r="P39" s="48" t="s">
        <v>468</v>
      </c>
      <c r="Q39" s="48" t="s">
        <v>469</v>
      </c>
      <c r="R39" s="48" t="s">
        <v>470</v>
      </c>
      <c r="S39" s="50">
        <v>43499.0</v>
      </c>
    </row>
    <row r="40">
      <c r="K40" s="47" t="s">
        <v>471</v>
      </c>
      <c r="L40" s="48">
        <v>6.0</v>
      </c>
      <c r="M40" s="49">
        <v>2540.0</v>
      </c>
      <c r="N40" s="48">
        <v>146.0</v>
      </c>
      <c r="O40" s="48">
        <v>1.7</v>
      </c>
      <c r="P40" s="48">
        <v>85.0</v>
      </c>
      <c r="Q40" s="48">
        <v>0.0</v>
      </c>
      <c r="R40" s="48" t="s">
        <v>436</v>
      </c>
      <c r="S40" s="48">
        <v>1.0</v>
      </c>
    </row>
    <row r="41">
      <c r="K41" s="47" t="s">
        <v>472</v>
      </c>
      <c r="L41" s="48">
        <v>2.0</v>
      </c>
      <c r="M41" s="48">
        <v>167.0</v>
      </c>
      <c r="N41" s="48">
        <v>99.0</v>
      </c>
      <c r="O41" s="48">
        <v>1.1</v>
      </c>
      <c r="P41" s="48">
        <v>90.0</v>
      </c>
      <c r="Q41" s="48">
        <v>0.0</v>
      </c>
      <c r="R41" s="48" t="s">
        <v>436</v>
      </c>
      <c r="S41" s="48">
        <v>3.0</v>
      </c>
    </row>
    <row r="42">
      <c r="K42" s="47" t="s">
        <v>473</v>
      </c>
      <c r="L42" s="48">
        <v>8.0</v>
      </c>
      <c r="M42" s="49">
        <v>4256.0</v>
      </c>
      <c r="N42" s="48">
        <v>259.0</v>
      </c>
      <c r="O42" s="48">
        <v>2.5</v>
      </c>
      <c r="P42" s="48">
        <v>103.0</v>
      </c>
      <c r="Q42" s="48" t="s">
        <v>474</v>
      </c>
      <c r="R42" s="48" t="s">
        <v>436</v>
      </c>
      <c r="S42" s="48">
        <v>1.0</v>
      </c>
    </row>
    <row r="43">
      <c r="K43" s="48" t="s">
        <v>475</v>
      </c>
      <c r="L43" s="48" t="s">
        <v>442</v>
      </c>
      <c r="M43" s="48">
        <v>864.0</v>
      </c>
      <c r="N43" s="48">
        <v>53.0</v>
      </c>
      <c r="O43" s="48">
        <v>2.5</v>
      </c>
      <c r="P43" s="48">
        <v>21.0</v>
      </c>
      <c r="Q43" s="48" t="s">
        <v>476</v>
      </c>
      <c r="R43" s="48" t="s">
        <v>436</v>
      </c>
      <c r="S43" s="48">
        <v>2.0</v>
      </c>
    </row>
    <row r="44">
      <c r="K44" s="47" t="s">
        <v>477</v>
      </c>
      <c r="L44" s="48">
        <v>3.0</v>
      </c>
      <c r="M44" s="48" t="s">
        <v>478</v>
      </c>
      <c r="N44" s="48">
        <v>90.0</v>
      </c>
      <c r="O44" s="48">
        <v>1.1</v>
      </c>
      <c r="P44" s="48">
        <v>81.0</v>
      </c>
      <c r="Q44" s="48">
        <v>0.0</v>
      </c>
      <c r="R44" s="48" t="s">
        <v>436</v>
      </c>
      <c r="S44" s="48">
        <v>3.0</v>
      </c>
    </row>
    <row r="45">
      <c r="K45" s="47" t="s">
        <v>479</v>
      </c>
      <c r="L45" s="48">
        <v>4.0</v>
      </c>
      <c r="M45" s="49">
        <v>1408.0</v>
      </c>
      <c r="N45" s="48">
        <v>264.0</v>
      </c>
      <c r="O45" s="48">
        <v>1.6</v>
      </c>
      <c r="P45" s="48">
        <v>165.0</v>
      </c>
      <c r="Q45" s="48">
        <v>0.0</v>
      </c>
      <c r="R45" s="48" t="s">
        <v>436</v>
      </c>
      <c r="S45" s="48">
        <v>1.0</v>
      </c>
    </row>
    <row r="46">
      <c r="K46" s="47" t="s">
        <v>480</v>
      </c>
      <c r="L46" s="48">
        <v>4.0</v>
      </c>
      <c r="M46" s="48">
        <v>696.0</v>
      </c>
      <c r="N46" s="48" t="s">
        <v>481</v>
      </c>
      <c r="O46" s="48">
        <v>2.2</v>
      </c>
      <c r="P46" s="48" t="s">
        <v>482</v>
      </c>
      <c r="Q46" s="48">
        <v>0.0</v>
      </c>
      <c r="R46" s="48">
        <v>4.0</v>
      </c>
      <c r="S46" s="48">
        <v>1.0</v>
      </c>
    </row>
    <row r="47">
      <c r="K47" s="47" t="s">
        <v>483</v>
      </c>
      <c r="L47" s="48">
        <v>2.0</v>
      </c>
      <c r="M47" s="48">
        <v>994.0</v>
      </c>
      <c r="N47" s="48">
        <v>70.0</v>
      </c>
      <c r="O47" s="48">
        <v>2.5</v>
      </c>
      <c r="P47" s="48">
        <v>28.0</v>
      </c>
      <c r="Q47" s="48" t="s">
        <v>484</v>
      </c>
      <c r="R47" s="48" t="s">
        <v>436</v>
      </c>
      <c r="S47" s="48">
        <v>1.0</v>
      </c>
    </row>
    <row r="48">
      <c r="K48" s="47" t="s">
        <v>485</v>
      </c>
      <c r="L48" s="48">
        <v>1.0</v>
      </c>
      <c r="M48" s="48">
        <v>190.0</v>
      </c>
      <c r="N48" s="48">
        <v>91.0</v>
      </c>
      <c r="O48" s="48" t="s">
        <v>442</v>
      </c>
      <c r="P48" s="48" t="s">
        <v>442</v>
      </c>
      <c r="Q48" s="48">
        <v>0.0</v>
      </c>
      <c r="R48" s="48">
        <v>2.5</v>
      </c>
      <c r="S48" s="48">
        <v>1.0</v>
      </c>
    </row>
    <row r="49">
      <c r="K49" s="47" t="s">
        <v>486</v>
      </c>
      <c r="L49" s="48">
        <v>3.0</v>
      </c>
      <c r="M49" s="48">
        <v>590.0</v>
      </c>
      <c r="N49" s="48">
        <v>75.0</v>
      </c>
      <c r="O49" s="48">
        <v>1.7</v>
      </c>
      <c r="P49" s="48">
        <v>40.0</v>
      </c>
      <c r="Q49" s="48">
        <v>0.0</v>
      </c>
      <c r="R49" s="48">
        <v>5.5</v>
      </c>
      <c r="S49" s="48">
        <v>1.0</v>
      </c>
    </row>
    <row r="50">
      <c r="K50" s="47" t="s">
        <v>487</v>
      </c>
      <c r="L50" s="48">
        <v>4.0</v>
      </c>
      <c r="M50" s="49">
        <v>1070.0</v>
      </c>
      <c r="N50" s="48" t="s">
        <v>488</v>
      </c>
      <c r="O50" s="48">
        <v>0.4</v>
      </c>
      <c r="P50" s="48" t="s">
        <v>489</v>
      </c>
      <c r="Q50" s="48">
        <v>0.0</v>
      </c>
      <c r="R50" s="48">
        <v>3.5</v>
      </c>
      <c r="S50" s="48">
        <v>1.0</v>
      </c>
    </row>
    <row r="51">
      <c r="K51" s="47" t="s">
        <v>382</v>
      </c>
      <c r="L51" s="48">
        <v>3.0</v>
      </c>
      <c r="M51" s="49">
        <v>1350.0</v>
      </c>
      <c r="N51" s="48">
        <v>167.0</v>
      </c>
      <c r="O51" s="48">
        <v>1.2</v>
      </c>
      <c r="P51" s="48">
        <v>139.0</v>
      </c>
      <c r="Q51" s="48">
        <v>0.0</v>
      </c>
      <c r="R51" s="48" t="s">
        <v>436</v>
      </c>
      <c r="S51" s="48">
        <v>1.0</v>
      </c>
    </row>
    <row r="52">
      <c r="K52" s="47" t="s">
        <v>490</v>
      </c>
      <c r="L52" s="48">
        <v>7.0</v>
      </c>
      <c r="M52" s="49">
        <v>3150.0</v>
      </c>
      <c r="N52" s="48">
        <v>45.0</v>
      </c>
      <c r="O52" s="48">
        <v>1.3</v>
      </c>
      <c r="P52" s="48">
        <v>34.0</v>
      </c>
      <c r="Q52" s="48">
        <v>0.0</v>
      </c>
      <c r="R52" s="48">
        <v>2.0</v>
      </c>
      <c r="S52" s="48">
        <v>1.0</v>
      </c>
    </row>
    <row r="53">
      <c r="K53" s="48" t="s">
        <v>491</v>
      </c>
      <c r="L53" s="48" t="s">
        <v>442</v>
      </c>
      <c r="M53" s="48">
        <v>179.0</v>
      </c>
      <c r="N53" s="48">
        <v>45.0</v>
      </c>
      <c r="O53" s="48">
        <v>1.0</v>
      </c>
      <c r="P53" s="48">
        <v>45.0</v>
      </c>
      <c r="Q53" s="48">
        <v>0.0</v>
      </c>
      <c r="R53" s="48">
        <v>2.0</v>
      </c>
      <c r="S53" s="48">
        <v>6.0</v>
      </c>
    </row>
    <row r="54">
      <c r="K54" s="47" t="s">
        <v>492</v>
      </c>
      <c r="L54" s="48">
        <v>4.0</v>
      </c>
      <c r="M54" s="49">
        <v>1060.0</v>
      </c>
      <c r="N54" s="48">
        <v>200.0</v>
      </c>
      <c r="O54" s="48">
        <v>0.7</v>
      </c>
      <c r="P54" s="48">
        <v>285.0</v>
      </c>
      <c r="Q54" s="48">
        <v>0.0</v>
      </c>
      <c r="R54" s="48" t="s">
        <v>436</v>
      </c>
      <c r="S54" s="48">
        <v>1.0</v>
      </c>
    </row>
    <row r="55">
      <c r="K55" s="47" t="s">
        <v>493</v>
      </c>
      <c r="L55" s="48">
        <v>4.0</v>
      </c>
      <c r="M55" s="48">
        <v>490.0</v>
      </c>
      <c r="N55" s="48">
        <v>96.0</v>
      </c>
      <c r="O55" s="48">
        <v>1.0</v>
      </c>
      <c r="P55" s="48">
        <v>96.0</v>
      </c>
      <c r="Q55" s="48">
        <v>0.0</v>
      </c>
      <c r="R55" s="48">
        <v>7.0</v>
      </c>
      <c r="S55" s="48">
        <v>1.0</v>
      </c>
    </row>
    <row r="56">
      <c r="K56" s="47" t="s">
        <v>494</v>
      </c>
      <c r="L56" s="48">
        <v>7.0</v>
      </c>
      <c r="M56" s="49">
        <v>3300.0</v>
      </c>
      <c r="N56" s="48">
        <v>222.0</v>
      </c>
      <c r="O56" s="48">
        <v>1.8</v>
      </c>
      <c r="P56" s="48">
        <v>123.0</v>
      </c>
      <c r="Q56" s="48" t="s">
        <v>495</v>
      </c>
      <c r="R56" s="48" t="s">
        <v>436</v>
      </c>
      <c r="S56" s="48">
        <v>1.0</v>
      </c>
    </row>
    <row r="57">
      <c r="K57" s="47" t="s">
        <v>496</v>
      </c>
      <c r="L57" s="48">
        <v>3.0</v>
      </c>
      <c r="M57" s="48">
        <v>695.0</v>
      </c>
      <c r="N57" s="48">
        <v>258.0</v>
      </c>
      <c r="O57" s="48">
        <v>1.6</v>
      </c>
      <c r="P57" s="48">
        <v>161.0</v>
      </c>
      <c r="Q57" s="48">
        <v>0.0</v>
      </c>
      <c r="R57" s="48">
        <v>2.0</v>
      </c>
      <c r="S57" s="48">
        <v>1.0</v>
      </c>
    </row>
    <row r="58">
      <c r="K58" s="47" t="s">
        <v>505</v>
      </c>
      <c r="L58" s="48">
        <v>3.0</v>
      </c>
      <c r="M58" s="49">
        <v>1000.0</v>
      </c>
      <c r="N58" s="48">
        <v>160.0</v>
      </c>
      <c r="O58" s="48">
        <v>1.2</v>
      </c>
      <c r="P58" s="48">
        <v>133.0</v>
      </c>
      <c r="Q58" s="48">
        <v>0.0</v>
      </c>
      <c r="R58" s="48" t="s">
        <v>436</v>
      </c>
      <c r="S58" s="48">
        <v>1.0</v>
      </c>
    </row>
    <row r="59">
      <c r="K59" s="47" t="s">
        <v>518</v>
      </c>
      <c r="L59" s="48">
        <v>4.0</v>
      </c>
      <c r="M59" s="49">
        <v>1129.0</v>
      </c>
      <c r="N59" s="48">
        <v>598.0</v>
      </c>
      <c r="O59" s="48">
        <v>1.8</v>
      </c>
      <c r="P59" s="48">
        <v>332.0</v>
      </c>
      <c r="Q59" s="48">
        <v>0.0</v>
      </c>
      <c r="R59" s="48" t="s">
        <v>436</v>
      </c>
      <c r="S59" s="48">
        <v>1.0</v>
      </c>
    </row>
    <row r="60">
      <c r="K60" s="47" t="s">
        <v>519</v>
      </c>
      <c r="L60" s="48">
        <v>5.0</v>
      </c>
      <c r="M60" s="48">
        <v>190.0</v>
      </c>
      <c r="N60" s="48">
        <v>84.0</v>
      </c>
      <c r="O60" s="48">
        <v>1.0</v>
      </c>
      <c r="P60" s="48">
        <v>84.0</v>
      </c>
      <c r="Q60" s="48">
        <v>0.0</v>
      </c>
      <c r="R60" s="48">
        <v>2.0</v>
      </c>
      <c r="S60" s="48">
        <v>6.0</v>
      </c>
    </row>
    <row r="61">
      <c r="K61" s="47" t="s">
        <v>520</v>
      </c>
      <c r="L61" s="48">
        <v>3.0</v>
      </c>
      <c r="M61" s="48">
        <v>190.0</v>
      </c>
      <c r="N61" s="48">
        <v>84.0</v>
      </c>
      <c r="O61" s="48">
        <v>1.0</v>
      </c>
      <c r="P61" s="48">
        <v>84.0</v>
      </c>
      <c r="Q61" s="48">
        <v>0.0</v>
      </c>
      <c r="R61" s="48">
        <v>2.0</v>
      </c>
      <c r="S61" s="48">
        <v>3.0</v>
      </c>
    </row>
    <row r="62">
      <c r="K62" s="47" t="s">
        <v>521</v>
      </c>
      <c r="L62" s="48">
        <v>4.0</v>
      </c>
      <c r="M62" s="48">
        <v>598.0</v>
      </c>
      <c r="N62" s="48">
        <v>176.0</v>
      </c>
      <c r="O62" s="48">
        <v>1.1</v>
      </c>
      <c r="P62" s="48">
        <v>160.0</v>
      </c>
      <c r="Q62" s="48">
        <v>0.0</v>
      </c>
      <c r="R62" s="48">
        <v>6.0</v>
      </c>
      <c r="S62" s="48">
        <v>1.0</v>
      </c>
    </row>
    <row r="63">
      <c r="K63" s="47" t="s">
        <v>522</v>
      </c>
      <c r="L63" s="48">
        <v>4.0</v>
      </c>
      <c r="M63" s="48">
        <v>750.0</v>
      </c>
      <c r="N63" s="48">
        <v>260.0</v>
      </c>
      <c r="O63" s="48">
        <v>1.5</v>
      </c>
      <c r="P63" s="48">
        <v>173.0</v>
      </c>
      <c r="Q63" s="48">
        <v>0.0</v>
      </c>
      <c r="R63" s="48" t="s">
        <v>436</v>
      </c>
      <c r="S63" s="48">
        <v>1.0</v>
      </c>
    </row>
    <row r="64">
      <c r="K64" s="47" t="s">
        <v>523</v>
      </c>
      <c r="L64" s="48">
        <v>7.0</v>
      </c>
      <c r="M64" s="49">
        <v>3458.0</v>
      </c>
      <c r="N64" s="48">
        <v>678.0</v>
      </c>
      <c r="O64" s="48">
        <v>1.8</v>
      </c>
      <c r="P64" s="48">
        <v>376.0</v>
      </c>
      <c r="Q64" s="48">
        <v>0.0</v>
      </c>
      <c r="R64" s="48" t="s">
        <v>436</v>
      </c>
      <c r="S64" s="48">
        <v>1.0</v>
      </c>
    </row>
    <row r="65">
      <c r="K65" s="47" t="s">
        <v>421</v>
      </c>
      <c r="L65" s="48">
        <v>5.0</v>
      </c>
      <c r="M65" s="49">
        <v>1615.0</v>
      </c>
      <c r="N65" s="48">
        <v>325.0</v>
      </c>
      <c r="O65" s="48">
        <v>1.4</v>
      </c>
      <c r="P65" s="48">
        <v>232.0</v>
      </c>
      <c r="Q65" s="48">
        <v>0.0</v>
      </c>
      <c r="R65" s="48" t="s">
        <v>436</v>
      </c>
      <c r="S65" s="48">
        <v>1.0</v>
      </c>
    </row>
    <row r="66">
      <c r="K66" s="47" t="s">
        <v>552</v>
      </c>
      <c r="L66" s="48">
        <v>3.0</v>
      </c>
      <c r="M66" s="48">
        <v>216.0</v>
      </c>
      <c r="N66" s="48">
        <v>140.0</v>
      </c>
      <c r="O66" s="48">
        <v>3.0</v>
      </c>
      <c r="P66" s="48">
        <v>46.0</v>
      </c>
      <c r="Q66" s="48">
        <v>0.0</v>
      </c>
      <c r="R66" s="48">
        <v>9.0</v>
      </c>
      <c r="S66" s="48">
        <v>1.0</v>
      </c>
    </row>
    <row r="67">
      <c r="K67" s="47" t="s">
        <v>567</v>
      </c>
      <c r="L67" s="48">
        <v>5.0</v>
      </c>
      <c r="M67" s="55"/>
      <c r="N67" s="55"/>
      <c r="O67" s="55"/>
      <c r="P67" s="55"/>
      <c r="Q67" s="55"/>
      <c r="R67" s="55"/>
      <c r="S67" s="55"/>
    </row>
    <row r="68">
      <c r="K68" s="47" t="s">
        <v>570</v>
      </c>
      <c r="L68" s="48">
        <v>5.0</v>
      </c>
      <c r="M68" s="49">
        <v>1515.0</v>
      </c>
      <c r="N68" s="48">
        <v>110.0</v>
      </c>
      <c r="O68" s="48">
        <v>1.3</v>
      </c>
      <c r="P68" s="48">
        <v>84.0</v>
      </c>
      <c r="Q68" s="48">
        <v>0.0</v>
      </c>
      <c r="R68" s="48" t="s">
        <v>436</v>
      </c>
      <c r="S68" s="48">
        <v>1.0</v>
      </c>
    </row>
    <row r="69">
      <c r="K69" s="47" t="s">
        <v>571</v>
      </c>
      <c r="L69" s="48">
        <v>5.0</v>
      </c>
      <c r="M69" s="48">
        <v>216.0</v>
      </c>
      <c r="N69" s="48">
        <v>110.0</v>
      </c>
      <c r="O69" s="48">
        <v>1.1</v>
      </c>
      <c r="P69" s="48">
        <v>100.0</v>
      </c>
      <c r="Q69" s="48">
        <v>0.0</v>
      </c>
      <c r="R69" s="48">
        <v>5.0</v>
      </c>
      <c r="S69" s="48">
        <v>2.0</v>
      </c>
    </row>
    <row r="70">
      <c r="K70" s="47" t="s">
        <v>572</v>
      </c>
      <c r="L70" s="48">
        <v>3.0</v>
      </c>
      <c r="M70" s="49">
        <v>1000.0</v>
      </c>
      <c r="N70" s="48">
        <v>216.0</v>
      </c>
      <c r="O70" s="48">
        <v>1.8</v>
      </c>
      <c r="P70" s="48">
        <v>120.0</v>
      </c>
      <c r="Q70" s="48">
        <v>0.0</v>
      </c>
      <c r="R70" s="48" t="s">
        <v>436</v>
      </c>
      <c r="S70" s="48">
        <v>1.0</v>
      </c>
    </row>
    <row r="71">
      <c r="K71" s="47" t="s">
        <v>573</v>
      </c>
      <c r="L71" s="48">
        <v>6.0</v>
      </c>
      <c r="M71" s="49">
        <v>2544.0</v>
      </c>
      <c r="N71" s="48">
        <v>254.0</v>
      </c>
      <c r="O71" s="48">
        <v>1.7</v>
      </c>
      <c r="P71" s="48">
        <v>149.0</v>
      </c>
      <c r="Q71" s="48">
        <v>0.0</v>
      </c>
      <c r="R71" s="48">
        <v>5.0</v>
      </c>
      <c r="S71" s="48">
        <v>1.0</v>
      </c>
    </row>
    <row r="72">
      <c r="K72" s="47" t="s">
        <v>590</v>
      </c>
      <c r="L72" s="48">
        <v>5.0</v>
      </c>
      <c r="M72" s="48">
        <v>695.0</v>
      </c>
      <c r="N72" s="48">
        <v>56.0</v>
      </c>
      <c r="O72" s="48">
        <v>1.2</v>
      </c>
      <c r="P72" s="48">
        <v>46.0</v>
      </c>
      <c r="Q72" s="48">
        <v>0.0</v>
      </c>
      <c r="R72" s="48" t="s">
        <v>436</v>
      </c>
      <c r="S72" s="48">
        <v>4.0</v>
      </c>
    </row>
    <row r="73">
      <c r="K73" s="47" t="s">
        <v>619</v>
      </c>
      <c r="L73" s="48">
        <v>8.0</v>
      </c>
      <c r="M73" s="48" t="s">
        <v>632</v>
      </c>
      <c r="N73" s="48">
        <v>101.0</v>
      </c>
      <c r="O73" s="48">
        <v>1.3</v>
      </c>
      <c r="P73" s="48">
        <v>77.0</v>
      </c>
      <c r="Q73" s="48">
        <v>0.0</v>
      </c>
      <c r="R73" s="48" t="s">
        <v>436</v>
      </c>
      <c r="S73" s="48">
        <v>6.0</v>
      </c>
    </row>
    <row r="74">
      <c r="K74" s="47" t="s">
        <v>635</v>
      </c>
      <c r="L74" s="48">
        <v>3.0</v>
      </c>
      <c r="M74" s="48">
        <v>67.0</v>
      </c>
      <c r="N74" s="48">
        <v>67.0</v>
      </c>
      <c r="O74" s="48">
        <v>1.0</v>
      </c>
      <c r="P74" s="48">
        <v>67.0</v>
      </c>
      <c r="Q74" s="48">
        <v>0.0</v>
      </c>
      <c r="R74" s="48" t="s">
        <v>436</v>
      </c>
      <c r="S74" s="48">
        <v>15.0</v>
      </c>
    </row>
    <row r="75">
      <c r="K75" s="47" t="s">
        <v>651</v>
      </c>
      <c r="L75" s="48">
        <v>3.0</v>
      </c>
      <c r="M75" s="48">
        <v>636.0</v>
      </c>
      <c r="N75" s="48">
        <v>67.0</v>
      </c>
      <c r="O75" s="48" t="s">
        <v>442</v>
      </c>
      <c r="P75" s="48" t="s">
        <v>442</v>
      </c>
      <c r="Q75" s="48">
        <v>0.0</v>
      </c>
      <c r="R75" s="48" t="s">
        <v>436</v>
      </c>
      <c r="S75" s="48">
        <v>1.0</v>
      </c>
    </row>
    <row r="76">
      <c r="K76" s="47" t="s">
        <v>665</v>
      </c>
      <c r="L76" s="48">
        <v>1.0</v>
      </c>
      <c r="M76" s="48">
        <v>67.0</v>
      </c>
      <c r="N76" s="48">
        <v>67.0</v>
      </c>
      <c r="O76" s="48">
        <v>1.0</v>
      </c>
      <c r="P76" s="48">
        <v>67.0</v>
      </c>
      <c r="Q76" s="48">
        <v>0.0</v>
      </c>
      <c r="R76" s="48" t="s">
        <v>436</v>
      </c>
      <c r="S76" s="48">
        <v>3.0</v>
      </c>
    </row>
    <row r="77">
      <c r="K77" s="47" t="s">
        <v>667</v>
      </c>
      <c r="L77" s="48">
        <v>6.0</v>
      </c>
      <c r="M77" s="49">
        <v>1200.0</v>
      </c>
      <c r="N77" s="49">
        <v>1100.0</v>
      </c>
      <c r="O77" s="48">
        <v>4.0</v>
      </c>
      <c r="P77" s="48">
        <v>275.0</v>
      </c>
      <c r="Q77" s="48">
        <v>0.0</v>
      </c>
      <c r="R77" s="48">
        <v>4.5</v>
      </c>
      <c r="S77" s="48">
        <v>1.0</v>
      </c>
    </row>
    <row r="78">
      <c r="K78" s="47" t="s">
        <v>675</v>
      </c>
      <c r="L78" s="48">
        <v>2.0</v>
      </c>
      <c r="M78" s="48">
        <v>110.0</v>
      </c>
      <c r="N78" s="48">
        <v>67.0</v>
      </c>
      <c r="O78" s="48">
        <v>1.7</v>
      </c>
      <c r="P78" s="48">
        <v>39.0</v>
      </c>
      <c r="Q78" s="48">
        <v>0.0</v>
      </c>
      <c r="R78" s="48">
        <v>5.0</v>
      </c>
      <c r="S78" s="48">
        <v>3.0</v>
      </c>
    </row>
    <row r="79">
      <c r="K79" s="47" t="s">
        <v>687</v>
      </c>
      <c r="L79" s="48">
        <v>9.0</v>
      </c>
      <c r="M79" s="48">
        <v>598.0</v>
      </c>
      <c r="N79" s="48">
        <v>176.0</v>
      </c>
      <c r="O79" s="48">
        <v>1.1</v>
      </c>
      <c r="P79" s="48">
        <v>160.0</v>
      </c>
      <c r="Q79" s="48">
        <v>0.0</v>
      </c>
      <c r="R79" s="48">
        <v>6.0</v>
      </c>
      <c r="S79" s="48">
        <v>3.0</v>
      </c>
    </row>
    <row r="80">
      <c r="K80" s="47" t="s">
        <v>375</v>
      </c>
      <c r="L80" s="48">
        <v>4.0</v>
      </c>
      <c r="M80" s="49">
        <v>1654.0</v>
      </c>
      <c r="N80" s="48">
        <v>221.0</v>
      </c>
      <c r="O80" s="48">
        <v>1.6</v>
      </c>
      <c r="P80" s="48">
        <v>138.0</v>
      </c>
      <c r="Q80" s="48">
        <v>0.0</v>
      </c>
      <c r="R80" s="48" t="s">
        <v>436</v>
      </c>
      <c r="S80" s="48">
        <v>1.0</v>
      </c>
    </row>
    <row r="81">
      <c r="K81" s="47" t="s">
        <v>699</v>
      </c>
      <c r="L81" s="48">
        <v>5.0</v>
      </c>
      <c r="M81" s="48">
        <v>787.0</v>
      </c>
      <c r="N81" s="48">
        <v>69.0</v>
      </c>
      <c r="O81" s="48">
        <v>1.0</v>
      </c>
      <c r="P81" s="48">
        <v>69.0</v>
      </c>
      <c r="Q81" s="48">
        <v>0.0</v>
      </c>
      <c r="R81" s="48">
        <v>5.0</v>
      </c>
      <c r="S81" s="48">
        <v>1.0</v>
      </c>
    </row>
    <row r="82">
      <c r="K82" s="47" t="s">
        <v>415</v>
      </c>
      <c r="L82" s="48">
        <v>5.0</v>
      </c>
      <c r="M82" s="48">
        <v>598.0</v>
      </c>
      <c r="N82" s="48">
        <v>234.0</v>
      </c>
      <c r="O82" s="48">
        <v>1.4</v>
      </c>
      <c r="P82" s="48">
        <v>167.0</v>
      </c>
      <c r="Q82" s="48">
        <v>0.0</v>
      </c>
      <c r="R82" s="48">
        <v>5.5</v>
      </c>
      <c r="S82" s="48">
        <v>1.0</v>
      </c>
    </row>
    <row r="83">
      <c r="K83" s="47" t="s">
        <v>700</v>
      </c>
      <c r="L83" s="48">
        <v>4.0</v>
      </c>
      <c r="M83" s="48">
        <v>440.0</v>
      </c>
      <c r="N83" s="48">
        <v>70.0</v>
      </c>
      <c r="O83" s="48">
        <v>1.6</v>
      </c>
      <c r="P83" s="48">
        <v>43.0</v>
      </c>
      <c r="Q83" s="48">
        <v>0.0</v>
      </c>
      <c r="R83" s="48">
        <v>4.5</v>
      </c>
      <c r="S83" s="48">
        <v>3.0</v>
      </c>
    </row>
  </sheetData>
  <hyperlinks>
    <hyperlink r:id="rId1" ref="K19"/>
    <hyperlink r:id="rId2" ref="K20"/>
    <hyperlink r:id="rId3" ref="K21"/>
    <hyperlink r:id="rId4" ref="K22"/>
    <hyperlink r:id="rId5" ref="K23"/>
    <hyperlink r:id="rId6" ref="K24"/>
    <hyperlink r:id="rId7" ref="K25"/>
    <hyperlink r:id="rId8" ref="K26"/>
    <hyperlink r:id="rId9" ref="K27"/>
    <hyperlink r:id="rId10" ref="K28"/>
    <hyperlink r:id="rId11" ref="K29"/>
    <hyperlink r:id="rId12" ref="K30"/>
    <hyperlink r:id="rId13" ref="K31"/>
    <hyperlink r:id="rId14" ref="K32"/>
    <hyperlink r:id="rId15" ref="K33"/>
    <hyperlink r:id="rId16" ref="K34"/>
    <hyperlink r:id="rId17" ref="K35"/>
    <hyperlink r:id="rId18" ref="K36"/>
    <hyperlink r:id="rId19" ref="K37"/>
    <hyperlink r:id="rId20" ref="K38"/>
    <hyperlink r:id="rId21" ref="K39"/>
    <hyperlink r:id="rId22" ref="K40"/>
    <hyperlink r:id="rId23" ref="K41"/>
    <hyperlink r:id="rId24" ref="K42"/>
    <hyperlink r:id="rId25" ref="K44"/>
    <hyperlink r:id="rId26" ref="K45"/>
    <hyperlink r:id="rId27" ref="K46"/>
    <hyperlink r:id="rId28" ref="K47"/>
    <hyperlink r:id="rId29" ref="K48"/>
    <hyperlink r:id="rId30" ref="K49"/>
    <hyperlink r:id="rId31" ref="K50"/>
    <hyperlink r:id="rId32" ref="K51"/>
    <hyperlink r:id="rId33" ref="K52"/>
    <hyperlink r:id="rId34" ref="K54"/>
    <hyperlink r:id="rId35" ref="K55"/>
    <hyperlink r:id="rId36" ref="K56"/>
    <hyperlink r:id="rId37" ref="K57"/>
    <hyperlink r:id="rId38" ref="K58"/>
    <hyperlink r:id="rId39" ref="K59"/>
    <hyperlink r:id="rId40" ref="K60"/>
    <hyperlink r:id="rId41" ref="K61"/>
    <hyperlink r:id="rId42" ref="K62"/>
    <hyperlink r:id="rId43" ref="K63"/>
    <hyperlink r:id="rId44" ref="K64"/>
    <hyperlink r:id="rId45" ref="K65"/>
    <hyperlink r:id="rId46" ref="K66"/>
    <hyperlink r:id="rId47" ref="K67"/>
    <hyperlink r:id="rId48" ref="K68"/>
    <hyperlink r:id="rId49" ref="K69"/>
    <hyperlink r:id="rId50" ref="K70"/>
    <hyperlink r:id="rId51" ref="K71"/>
    <hyperlink r:id="rId52" ref="K72"/>
    <hyperlink r:id="rId53" ref="K73"/>
    <hyperlink r:id="rId54" ref="K74"/>
    <hyperlink r:id="rId55" ref="K75"/>
    <hyperlink r:id="rId56" ref="K76"/>
    <hyperlink r:id="rId57" ref="K77"/>
    <hyperlink r:id="rId58" ref="K78"/>
    <hyperlink r:id="rId59" ref="K79"/>
    <hyperlink r:id="rId60" ref="K80"/>
    <hyperlink r:id="rId61" ref="K81"/>
    <hyperlink r:id="rId62" ref="K82"/>
    <hyperlink r:id="rId63" ref="K83"/>
  </hyperlinks>
  <drawing r:id="rId6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497</v>
      </c>
      <c r="B1" s="2" t="s">
        <v>498</v>
      </c>
      <c r="C1" s="2" t="s">
        <v>499</v>
      </c>
      <c r="D1" s="1" t="s">
        <v>500</v>
      </c>
    </row>
    <row r="2">
      <c r="A2" s="1" t="s">
        <v>501</v>
      </c>
      <c r="B2" s="1" t="s">
        <v>501</v>
      </c>
      <c r="D2" s="1" t="s">
        <v>502</v>
      </c>
      <c r="F2" s="1" t="s">
        <v>503</v>
      </c>
    </row>
    <row r="3">
      <c r="B3" s="51" t="s">
        <v>504</v>
      </c>
    </row>
    <row r="4">
      <c r="B4" s="1" t="s">
        <v>506</v>
      </c>
      <c r="C4" s="1" t="s">
        <v>250</v>
      </c>
      <c r="D4" s="1" t="s">
        <v>507</v>
      </c>
    </row>
    <row r="6">
      <c r="A6" s="1" t="s">
        <v>508</v>
      </c>
      <c r="B6" s="1" t="s">
        <v>508</v>
      </c>
      <c r="C6" s="1" t="s">
        <v>509</v>
      </c>
      <c r="D6" s="1" t="s">
        <v>510</v>
      </c>
    </row>
    <row r="7">
      <c r="B7" s="51" t="s">
        <v>511</v>
      </c>
    </row>
    <row r="9">
      <c r="A9" s="1" t="s">
        <v>512</v>
      </c>
      <c r="B9" s="1" t="s">
        <v>512</v>
      </c>
    </row>
    <row r="10">
      <c r="B10" s="1" t="s">
        <v>49</v>
      </c>
      <c r="C10" s="1" t="s">
        <v>241</v>
      </c>
      <c r="D10" s="1" t="s">
        <v>359</v>
      </c>
    </row>
    <row r="12">
      <c r="A12" s="1" t="s">
        <v>29</v>
      </c>
      <c r="B12" s="1" t="s">
        <v>29</v>
      </c>
      <c r="C12" s="1" t="s">
        <v>513</v>
      </c>
      <c r="D12" s="1" t="s">
        <v>514</v>
      </c>
    </row>
    <row r="13">
      <c r="B13" s="51" t="s">
        <v>515</v>
      </c>
    </row>
    <row r="14">
      <c r="B14" s="1" t="s">
        <v>516</v>
      </c>
    </row>
    <row r="16">
      <c r="A16" s="1" t="s">
        <v>517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8.86"/>
  </cols>
  <sheetData>
    <row r="1">
      <c r="A1" s="2" t="s">
        <v>524</v>
      </c>
      <c r="B1" s="2">
        <v>1.0</v>
      </c>
      <c r="C1" s="2">
        <v>2.0</v>
      </c>
      <c r="D1" s="3"/>
      <c r="E1" s="2" t="s">
        <v>290</v>
      </c>
    </row>
    <row r="2">
      <c r="A2" s="1" t="s">
        <v>525</v>
      </c>
      <c r="B2" s="1" t="s">
        <v>526</v>
      </c>
      <c r="C2" s="1" t="s">
        <v>527</v>
      </c>
    </row>
    <row r="3">
      <c r="A3" s="1" t="s">
        <v>528</v>
      </c>
      <c r="B3" s="1" t="s">
        <v>361</v>
      </c>
      <c r="C3" s="1" t="s">
        <v>529</v>
      </c>
      <c r="D3" s="1" t="s">
        <v>530</v>
      </c>
      <c r="E3" s="1" t="s">
        <v>531</v>
      </c>
    </row>
    <row r="4">
      <c r="A4" s="1" t="s">
        <v>340</v>
      </c>
    </row>
    <row r="5">
      <c r="B5" s="1" t="s">
        <v>532</v>
      </c>
      <c r="C5" s="1" t="s">
        <v>533</v>
      </c>
    </row>
    <row r="6">
      <c r="A6" s="1" t="s">
        <v>534</v>
      </c>
      <c r="B6" s="1" t="s">
        <v>535</v>
      </c>
    </row>
    <row r="7">
      <c r="A7" s="1" t="s">
        <v>536</v>
      </c>
      <c r="B7" s="1" t="s">
        <v>537</v>
      </c>
    </row>
    <row r="8">
      <c r="A8" s="1" t="s">
        <v>538</v>
      </c>
      <c r="B8" s="1" t="s">
        <v>539</v>
      </c>
    </row>
    <row r="9">
      <c r="A9" s="1" t="s">
        <v>540</v>
      </c>
      <c r="B9" s="1" t="s">
        <v>541</v>
      </c>
    </row>
    <row r="10">
      <c r="A10" s="1" t="s">
        <v>334</v>
      </c>
      <c r="B10" s="1" t="s">
        <v>542</v>
      </c>
      <c r="C10" s="1" t="s">
        <v>543</v>
      </c>
    </row>
    <row r="12">
      <c r="A12" s="1" t="s">
        <v>544</v>
      </c>
      <c r="B12" s="27" t="s">
        <v>545</v>
      </c>
      <c r="E12" s="1" t="s">
        <v>531</v>
      </c>
    </row>
    <row r="13">
      <c r="A13" s="1" t="s">
        <v>546</v>
      </c>
      <c r="B13" s="1" t="s">
        <v>547</v>
      </c>
    </row>
    <row r="14">
      <c r="A14" s="1" t="s">
        <v>548</v>
      </c>
      <c r="B14" s="27" t="s">
        <v>549</v>
      </c>
      <c r="E14" s="1" t="s">
        <v>550</v>
      </c>
    </row>
    <row r="17">
      <c r="A17" s="52" t="s">
        <v>551</v>
      </c>
      <c r="B17" s="52" t="s">
        <v>553</v>
      </c>
      <c r="C17" s="52" t="s">
        <v>554</v>
      </c>
      <c r="D17" s="52" t="s">
        <v>555</v>
      </c>
      <c r="E17" s="52" t="s">
        <v>290</v>
      </c>
      <c r="F17" s="1" t="s">
        <v>556</v>
      </c>
    </row>
    <row r="18">
      <c r="A18" s="53" t="s">
        <v>557</v>
      </c>
      <c r="B18" s="53" t="s">
        <v>558</v>
      </c>
      <c r="C18" s="53" t="s">
        <v>527</v>
      </c>
      <c r="D18" s="53" t="s">
        <v>559</v>
      </c>
      <c r="E18" s="54"/>
    </row>
    <row r="19">
      <c r="A19" s="53" t="s">
        <v>340</v>
      </c>
      <c r="B19" s="53" t="s">
        <v>560</v>
      </c>
      <c r="C19" s="54"/>
      <c r="D19" s="54"/>
      <c r="E19" s="54"/>
    </row>
    <row r="20">
      <c r="A20" s="53" t="s">
        <v>561</v>
      </c>
      <c r="B20" s="53" t="s">
        <v>562</v>
      </c>
      <c r="C20" s="53" t="s">
        <v>533</v>
      </c>
      <c r="D20" s="54"/>
      <c r="E20" s="53" t="s">
        <v>550</v>
      </c>
    </row>
    <row r="21">
      <c r="A21" s="53" t="s">
        <v>528</v>
      </c>
      <c r="B21" s="53" t="s">
        <v>361</v>
      </c>
      <c r="C21" s="54"/>
      <c r="D21" s="53" t="s">
        <v>563</v>
      </c>
      <c r="E21" s="54"/>
    </row>
    <row r="22">
      <c r="A22" s="53" t="s">
        <v>46</v>
      </c>
      <c r="B22" s="53" t="s">
        <v>564</v>
      </c>
      <c r="C22" s="54"/>
      <c r="E22" s="54"/>
    </row>
    <row r="23">
      <c r="A23" s="1" t="s">
        <v>43</v>
      </c>
      <c r="D23" s="53" t="s">
        <v>565</v>
      </c>
      <c r="F23" s="1" t="s">
        <v>566</v>
      </c>
    </row>
    <row r="24">
      <c r="A24" s="53" t="s">
        <v>540</v>
      </c>
      <c r="B24" s="54"/>
      <c r="C24" s="54"/>
      <c r="D24" s="54"/>
      <c r="E24" s="53" t="s">
        <v>541</v>
      </c>
    </row>
    <row r="25">
      <c r="A25" s="53" t="s">
        <v>334</v>
      </c>
      <c r="B25" s="53" t="s">
        <v>568</v>
      </c>
      <c r="C25" s="53" t="s">
        <v>569</v>
      </c>
      <c r="D25" s="54"/>
      <c r="E25" s="5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8.86"/>
    <col customWidth="1" min="3" max="9" width="8.71"/>
    <col customWidth="1" min="10" max="10" width="10.57"/>
    <col customWidth="1" min="11" max="12" width="8.71"/>
    <col customWidth="1" min="13" max="13" width="10.0"/>
    <col customWidth="1" min="14" max="14" width="10.29"/>
    <col customWidth="1" min="15" max="15" width="8.71"/>
    <col customWidth="1" min="16" max="16" width="10.57"/>
    <col customWidth="1" min="17" max="26" width="8.71"/>
  </cols>
  <sheetData>
    <row r="1" ht="13.5" customHeight="1">
      <c r="B1" s="32"/>
      <c r="C1" s="56" t="s">
        <v>574</v>
      </c>
      <c r="D1" s="56" t="s">
        <v>43</v>
      </c>
      <c r="E1" s="56" t="s">
        <v>575</v>
      </c>
      <c r="F1" s="56" t="s">
        <v>49</v>
      </c>
      <c r="G1" s="56" t="s">
        <v>576</v>
      </c>
      <c r="H1" s="53" t="s">
        <v>577</v>
      </c>
      <c r="I1" s="56" t="s">
        <v>578</v>
      </c>
      <c r="J1" s="56" t="s">
        <v>579</v>
      </c>
      <c r="P1" t="s">
        <v>43</v>
      </c>
      <c r="Q1" t="s">
        <v>55</v>
      </c>
      <c r="R1" t="s">
        <v>575</v>
      </c>
      <c r="S1" t="s">
        <v>49</v>
      </c>
      <c r="T1" t="s">
        <v>576</v>
      </c>
    </row>
    <row r="2" ht="13.5" customHeight="1">
      <c r="A2" t="s">
        <v>580</v>
      </c>
      <c r="B2" s="32" t="s">
        <v>581</v>
      </c>
      <c r="C2">
        <v>-1.0</v>
      </c>
      <c r="D2">
        <v>1.0</v>
      </c>
      <c r="H2" s="32" t="s">
        <v>582</v>
      </c>
      <c r="Q2" t="s">
        <v>583</v>
      </c>
      <c r="R2" t="s">
        <v>540</v>
      </c>
      <c r="S2" t="s">
        <v>584</v>
      </c>
      <c r="T2" t="s">
        <v>585</v>
      </c>
      <c r="U2" t="s">
        <v>557</v>
      </c>
    </row>
    <row r="3" ht="13.5" customHeight="1">
      <c r="A3" t="s">
        <v>580</v>
      </c>
      <c r="B3" s="32" t="s">
        <v>586</v>
      </c>
      <c r="D3">
        <v>-1.0</v>
      </c>
      <c r="E3">
        <v>2.0</v>
      </c>
      <c r="I3" s="32" t="s">
        <v>582</v>
      </c>
    </row>
    <row r="4" ht="13.5" customHeight="1">
      <c r="A4" t="s">
        <v>580</v>
      </c>
      <c r="B4" s="32" t="s">
        <v>579</v>
      </c>
      <c r="G4">
        <v>-1.0</v>
      </c>
      <c r="I4">
        <v>-1.0</v>
      </c>
      <c r="J4">
        <v>1.0</v>
      </c>
      <c r="Q4" t="s">
        <v>587</v>
      </c>
      <c r="R4" s="32" t="s">
        <v>588</v>
      </c>
      <c r="S4" t="s">
        <v>589</v>
      </c>
      <c r="T4" t="s">
        <v>591</v>
      </c>
      <c r="U4" t="s">
        <v>592</v>
      </c>
    </row>
    <row r="5" ht="13.5" customHeight="1">
      <c r="A5" t="s">
        <v>593</v>
      </c>
      <c r="B5" s="32" t="s">
        <v>244</v>
      </c>
      <c r="D5">
        <v>-1.0</v>
      </c>
      <c r="E5">
        <v>1.0</v>
      </c>
      <c r="F5">
        <v>-1.0</v>
      </c>
    </row>
    <row r="6" ht="13.5" customHeight="1">
      <c r="A6" t="s">
        <v>593</v>
      </c>
      <c r="B6" s="32" t="s">
        <v>594</v>
      </c>
      <c r="C6">
        <v>-1.0</v>
      </c>
      <c r="D6">
        <v>1.0</v>
      </c>
      <c r="H6" s="32" t="s">
        <v>582</v>
      </c>
    </row>
    <row r="7" ht="13.5" customHeight="1">
      <c r="A7" t="s">
        <v>593</v>
      </c>
      <c r="B7" s="32" t="s">
        <v>595</v>
      </c>
      <c r="E7">
        <v>-1.0</v>
      </c>
      <c r="H7">
        <v>2.0</v>
      </c>
      <c r="P7" s="32" t="s">
        <v>55</v>
      </c>
      <c r="Q7" t="s">
        <v>596</v>
      </c>
      <c r="R7" t="s">
        <v>574</v>
      </c>
      <c r="S7" t="s">
        <v>43</v>
      </c>
      <c r="T7" t="s">
        <v>597</v>
      </c>
      <c r="U7" t="s">
        <v>587</v>
      </c>
      <c r="V7" t="s">
        <v>598</v>
      </c>
      <c r="W7" t="s">
        <v>599</v>
      </c>
      <c r="X7" t="s">
        <v>600</v>
      </c>
    </row>
    <row r="8" ht="13.5" customHeight="1">
      <c r="A8" t="s">
        <v>601</v>
      </c>
      <c r="B8" s="32" t="s">
        <v>602</v>
      </c>
      <c r="E8">
        <v>-1.0</v>
      </c>
      <c r="H8">
        <v>1.0</v>
      </c>
    </row>
    <row r="9" ht="13.5" customHeight="1">
      <c r="A9" t="s">
        <v>601</v>
      </c>
      <c r="B9" s="32" t="s">
        <v>603</v>
      </c>
      <c r="E9">
        <v>-1.0</v>
      </c>
      <c r="I9">
        <v>-1.0</v>
      </c>
      <c r="J9">
        <v>1.0</v>
      </c>
    </row>
    <row r="10" ht="13.5" customHeight="1">
      <c r="A10" t="s">
        <v>33</v>
      </c>
      <c r="B10" s="32" t="s">
        <v>244</v>
      </c>
      <c r="D10">
        <v>-1.0</v>
      </c>
      <c r="E10">
        <v>1.0</v>
      </c>
      <c r="G10">
        <v>-1.0</v>
      </c>
      <c r="P10" s="32" t="s">
        <v>604</v>
      </c>
    </row>
    <row r="11" ht="13.5" customHeight="1">
      <c r="A11" t="s">
        <v>33</v>
      </c>
      <c r="B11" s="32" t="s">
        <v>595</v>
      </c>
      <c r="C11">
        <v>-1.0</v>
      </c>
      <c r="H11">
        <v>1.0</v>
      </c>
    </row>
    <row r="12" ht="13.5" customHeight="1">
      <c r="A12" t="s">
        <v>605</v>
      </c>
      <c r="B12" s="32" t="s">
        <v>606</v>
      </c>
      <c r="D12">
        <v>-1.0</v>
      </c>
      <c r="E12">
        <v>-1.0</v>
      </c>
      <c r="F12">
        <v>1.0</v>
      </c>
      <c r="O12" s="32" t="s">
        <v>574</v>
      </c>
      <c r="P12" s="32" t="s">
        <v>43</v>
      </c>
      <c r="Q12" s="32" t="s">
        <v>607</v>
      </c>
      <c r="R12" s="32" t="s">
        <v>55</v>
      </c>
      <c r="S12" s="32" t="s">
        <v>49</v>
      </c>
      <c r="T12" s="32" t="s">
        <v>584</v>
      </c>
      <c r="U12" s="32" t="s">
        <v>540</v>
      </c>
      <c r="V12" s="32" t="s">
        <v>557</v>
      </c>
    </row>
    <row r="13" ht="13.5" customHeight="1">
      <c r="A13" t="s">
        <v>605</v>
      </c>
      <c r="B13" s="32" t="s">
        <v>608</v>
      </c>
      <c r="D13">
        <v>-1.0</v>
      </c>
      <c r="E13">
        <v>-1.0</v>
      </c>
      <c r="G13">
        <v>1.0</v>
      </c>
      <c r="L13" s="32"/>
      <c r="M13" t="s">
        <v>29</v>
      </c>
      <c r="N13" s="32" t="s">
        <v>609</v>
      </c>
      <c r="O13">
        <v>-1.0</v>
      </c>
      <c r="P13">
        <v>1.0</v>
      </c>
    </row>
    <row r="14" ht="13.5" customHeight="1">
      <c r="A14" t="s">
        <v>605</v>
      </c>
      <c r="B14" s="32" t="s">
        <v>610</v>
      </c>
      <c r="C14">
        <v>1.0</v>
      </c>
      <c r="D14">
        <v>-1.0</v>
      </c>
      <c r="E14">
        <v>-1.0</v>
      </c>
      <c r="M14" t="s">
        <v>29</v>
      </c>
      <c r="N14" s="32" t="s">
        <v>611</v>
      </c>
      <c r="Q14">
        <v>-1.0</v>
      </c>
      <c r="R14">
        <v>1.0</v>
      </c>
    </row>
    <row r="15" ht="13.5" customHeight="1">
      <c r="A15" t="s">
        <v>612</v>
      </c>
      <c r="B15" s="32" t="s">
        <v>613</v>
      </c>
      <c r="F15">
        <v>-1.0</v>
      </c>
      <c r="G15">
        <v>1.0</v>
      </c>
      <c r="M15" t="s">
        <v>29</v>
      </c>
      <c r="N15" s="32" t="s">
        <v>614</v>
      </c>
      <c r="P15">
        <v>-1.0</v>
      </c>
    </row>
    <row r="16" ht="13.5" customHeight="1">
      <c r="A16" t="s">
        <v>612</v>
      </c>
      <c r="B16" s="32" t="s">
        <v>615</v>
      </c>
      <c r="C16">
        <v>2.0</v>
      </c>
      <c r="F16">
        <v>-1.0</v>
      </c>
      <c r="G16">
        <v>-1.0</v>
      </c>
      <c r="L16" t="s">
        <v>616</v>
      </c>
      <c r="M16" t="s">
        <v>27</v>
      </c>
      <c r="N16" s="32" t="s">
        <v>241</v>
      </c>
      <c r="Q16">
        <v>-1.0</v>
      </c>
      <c r="S16">
        <v>1.0</v>
      </c>
    </row>
    <row r="17" ht="13.5" customHeight="1">
      <c r="A17" t="s">
        <v>612</v>
      </c>
      <c r="B17" s="32" t="s">
        <v>578</v>
      </c>
      <c r="C17">
        <v>-1.0</v>
      </c>
      <c r="F17">
        <v>-1.0</v>
      </c>
      <c r="J17">
        <v>1.0</v>
      </c>
      <c r="M17" t="s">
        <v>27</v>
      </c>
      <c r="N17" s="32" t="s">
        <v>617</v>
      </c>
      <c r="R17">
        <v>-1.0</v>
      </c>
      <c r="T17">
        <v>1.0</v>
      </c>
    </row>
    <row r="18" ht="13.5" customHeight="1">
      <c r="A18" t="s">
        <v>612</v>
      </c>
      <c r="B18" s="32" t="s">
        <v>618</v>
      </c>
      <c r="F18">
        <v>-1.0</v>
      </c>
      <c r="G18">
        <v>-1.0</v>
      </c>
      <c r="J18">
        <v>1.0</v>
      </c>
      <c r="L18" t="s">
        <v>620</v>
      </c>
      <c r="M18" t="s">
        <v>31</v>
      </c>
      <c r="N18" s="32" t="s">
        <v>621</v>
      </c>
      <c r="T18">
        <v>-1.0</v>
      </c>
    </row>
    <row r="19" ht="13.5" customHeight="1">
      <c r="A19" t="s">
        <v>211</v>
      </c>
      <c r="B19" s="32" t="s">
        <v>241</v>
      </c>
      <c r="E19">
        <v>-1.0</v>
      </c>
      <c r="F19">
        <v>1.0</v>
      </c>
      <c r="M19" t="s">
        <v>31</v>
      </c>
      <c r="N19" s="32" t="s">
        <v>250</v>
      </c>
      <c r="O19">
        <v>-1.0</v>
      </c>
      <c r="P19">
        <v>1.0</v>
      </c>
    </row>
    <row r="20" ht="13.5" customHeight="1">
      <c r="A20" s="1" t="s">
        <v>622</v>
      </c>
      <c r="M20" t="s">
        <v>31</v>
      </c>
      <c r="N20" s="32" t="s">
        <v>623</v>
      </c>
      <c r="P20">
        <v>1.0</v>
      </c>
      <c r="Q20">
        <v>-1.0</v>
      </c>
    </row>
    <row r="21" ht="13.5" customHeight="1">
      <c r="M21" t="s">
        <v>21</v>
      </c>
      <c r="N21" s="32" t="s">
        <v>621</v>
      </c>
      <c r="P21">
        <v>1.0</v>
      </c>
    </row>
    <row r="22" ht="13.5" customHeight="1">
      <c r="A22" s="32" t="s">
        <v>211</v>
      </c>
      <c r="B22" s="32" t="s">
        <v>624</v>
      </c>
      <c r="C22">
        <v>-1.0</v>
      </c>
      <c r="F22">
        <v>2.0</v>
      </c>
      <c r="M22" t="s">
        <v>21</v>
      </c>
      <c r="N22" s="32" t="s">
        <v>359</v>
      </c>
      <c r="S22">
        <v>-1.0</v>
      </c>
      <c r="T22">
        <v>1.0</v>
      </c>
    </row>
    <row r="23" ht="13.5" customHeight="1">
      <c r="A23" s="32" t="s">
        <v>21</v>
      </c>
      <c r="B23" s="32" t="s">
        <v>625</v>
      </c>
      <c r="D23">
        <v>-1.0</v>
      </c>
      <c r="E23">
        <v>1.0</v>
      </c>
      <c r="H23">
        <v>-1.0</v>
      </c>
      <c r="M23" t="s">
        <v>37</v>
      </c>
      <c r="N23" s="32" t="s">
        <v>249</v>
      </c>
      <c r="P23">
        <v>-1.0</v>
      </c>
      <c r="Q23">
        <v>2.0</v>
      </c>
    </row>
    <row r="24" ht="13.5" customHeight="1">
      <c r="A24" s="32" t="s">
        <v>21</v>
      </c>
      <c r="B24" s="32" t="s">
        <v>626</v>
      </c>
      <c r="C24">
        <v>-1.0</v>
      </c>
      <c r="D24">
        <v>1.0</v>
      </c>
      <c r="H24">
        <v>-1.0</v>
      </c>
      <c r="M24" t="s">
        <v>37</v>
      </c>
      <c r="N24" s="32" t="s">
        <v>627</v>
      </c>
      <c r="O24">
        <v>1.0</v>
      </c>
      <c r="S24">
        <v>-1.0</v>
      </c>
    </row>
    <row r="25" ht="13.5" customHeight="1">
      <c r="A25" s="32" t="s">
        <v>628</v>
      </c>
      <c r="B25" s="32" t="s">
        <v>624</v>
      </c>
      <c r="C25">
        <v>-1.0</v>
      </c>
      <c r="F25">
        <v>1.0</v>
      </c>
      <c r="M25" t="s">
        <v>37</v>
      </c>
      <c r="N25" s="32" t="s">
        <v>629</v>
      </c>
      <c r="R25">
        <v>-1.0</v>
      </c>
      <c r="U25">
        <v>1.0</v>
      </c>
    </row>
    <row r="26" ht="13.5" customHeight="1">
      <c r="A26" s="32" t="s">
        <v>628</v>
      </c>
      <c r="B26" s="32" t="s">
        <v>630</v>
      </c>
      <c r="D26">
        <v>-1.0</v>
      </c>
      <c r="E26">
        <v>1.0</v>
      </c>
      <c r="H26">
        <v>-1.0</v>
      </c>
      <c r="M26" s="32" t="s">
        <v>37</v>
      </c>
      <c r="N26" s="32" t="s">
        <v>260</v>
      </c>
      <c r="S26">
        <v>-1.0</v>
      </c>
      <c r="V26">
        <v>1.0</v>
      </c>
    </row>
    <row r="27" ht="13.5" customHeight="1">
      <c r="A27" s="32" t="s">
        <v>628</v>
      </c>
      <c r="B27" s="32" t="s">
        <v>626</v>
      </c>
      <c r="C27">
        <v>-1.0</v>
      </c>
      <c r="D27">
        <v>1.0</v>
      </c>
      <c r="H27">
        <v>-1.0</v>
      </c>
      <c r="M27" t="s">
        <v>33</v>
      </c>
      <c r="N27" s="32" t="s">
        <v>631</v>
      </c>
      <c r="U27">
        <v>-1.0</v>
      </c>
    </row>
    <row r="28" ht="13.5" customHeight="1">
      <c r="A28" t="s">
        <v>633</v>
      </c>
      <c r="B28" s="32"/>
      <c r="D28">
        <v>1.0</v>
      </c>
      <c r="H28">
        <v>-1.0</v>
      </c>
      <c r="M28" t="s">
        <v>33</v>
      </c>
      <c r="N28" s="32" t="s">
        <v>634</v>
      </c>
      <c r="T28">
        <v>-1.0</v>
      </c>
      <c r="V28">
        <v>1.0</v>
      </c>
    </row>
    <row r="29" ht="13.5" customHeight="1">
      <c r="B29" s="32"/>
      <c r="M29" t="s">
        <v>33</v>
      </c>
      <c r="N29" s="32" t="s">
        <v>636</v>
      </c>
      <c r="O29">
        <v>1.0</v>
      </c>
      <c r="S29">
        <v>-1.0</v>
      </c>
    </row>
    <row r="30" ht="13.5" customHeight="1">
      <c r="B30" s="32"/>
      <c r="M30" t="s">
        <v>637</v>
      </c>
      <c r="N30" s="32" t="s">
        <v>638</v>
      </c>
      <c r="U30">
        <v>-1.0</v>
      </c>
      <c r="V30">
        <v>1.0</v>
      </c>
    </row>
    <row r="31" ht="13.5" customHeight="1">
      <c r="B31" s="32"/>
      <c r="M31" t="s">
        <v>637</v>
      </c>
      <c r="N31" s="32" t="s">
        <v>621</v>
      </c>
      <c r="Q31">
        <v>-1.0</v>
      </c>
    </row>
    <row r="32" ht="13.5" customHeight="1">
      <c r="A32" t="s">
        <v>340</v>
      </c>
      <c r="B32" s="32"/>
      <c r="M32" t="s">
        <v>25</v>
      </c>
      <c r="N32" s="32" t="s">
        <v>639</v>
      </c>
      <c r="O32">
        <v>-1.0</v>
      </c>
      <c r="S32">
        <v>1.0</v>
      </c>
    </row>
    <row r="33" ht="13.5" customHeight="1">
      <c r="A33" t="s">
        <v>640</v>
      </c>
      <c r="B33" s="32"/>
      <c r="M33" t="s">
        <v>23</v>
      </c>
      <c r="N33" s="32" t="s">
        <v>641</v>
      </c>
      <c r="R33">
        <v>-1.0</v>
      </c>
    </row>
    <row r="34" ht="13.5" customHeight="1">
      <c r="A34" t="s">
        <v>642</v>
      </c>
      <c r="B34" s="32"/>
      <c r="M34" t="s">
        <v>19</v>
      </c>
      <c r="N34" s="32" t="s">
        <v>643</v>
      </c>
      <c r="O34">
        <v>-1.0</v>
      </c>
      <c r="R34">
        <v>1.0</v>
      </c>
    </row>
    <row r="35" ht="13.5" customHeight="1">
      <c r="A35" t="s">
        <v>644</v>
      </c>
      <c r="B35" s="32"/>
      <c r="M35" s="1" t="s">
        <v>645</v>
      </c>
      <c r="N35" s="1" t="s">
        <v>646</v>
      </c>
    </row>
    <row r="36" ht="13.5" customHeight="1">
      <c r="A36" t="s">
        <v>647</v>
      </c>
      <c r="B36" s="32"/>
      <c r="M36" s="1" t="s">
        <v>648</v>
      </c>
    </row>
    <row r="37" ht="13.5" customHeight="1">
      <c r="A37" t="s">
        <v>649</v>
      </c>
      <c r="B37" s="32"/>
      <c r="M37" s="1" t="s">
        <v>650</v>
      </c>
    </row>
    <row r="38" ht="13.5" customHeight="1">
      <c r="B38" s="32"/>
    </row>
    <row r="39" ht="13.5" customHeight="1">
      <c r="B39" s="32"/>
    </row>
    <row r="40" ht="13.5" customHeight="1">
      <c r="B40" s="32"/>
    </row>
    <row r="41" ht="13.5" customHeight="1">
      <c r="B41" s="32"/>
      <c r="M41" t="s">
        <v>652</v>
      </c>
    </row>
    <row r="42" ht="13.5" customHeight="1">
      <c r="B42" s="32"/>
      <c r="M42" t="s">
        <v>653</v>
      </c>
      <c r="Q42" s="32" t="s">
        <v>654</v>
      </c>
    </row>
    <row r="43" ht="13.5" customHeight="1">
      <c r="B43" s="32"/>
      <c r="M43" t="s">
        <v>655</v>
      </c>
    </row>
    <row r="44" ht="13.5" customHeight="1">
      <c r="B44" s="32"/>
      <c r="Q44" s="32" t="s">
        <v>656</v>
      </c>
    </row>
    <row r="45" ht="13.5" customHeight="1">
      <c r="B45" s="32"/>
      <c r="L45" t="s">
        <v>657</v>
      </c>
      <c r="M45" t="s">
        <v>29</v>
      </c>
    </row>
    <row r="46" ht="13.5" customHeight="1">
      <c r="B46" s="32"/>
      <c r="L46" t="s">
        <v>80</v>
      </c>
      <c r="M46" t="s">
        <v>49</v>
      </c>
    </row>
    <row r="47" ht="13.5" customHeight="1">
      <c r="B47" s="32"/>
      <c r="L47" t="s">
        <v>19</v>
      </c>
    </row>
    <row r="48" ht="13.5" customHeight="1">
      <c r="B48" s="32"/>
      <c r="U48" s="32" t="s">
        <v>658</v>
      </c>
    </row>
    <row r="49" ht="13.5" customHeight="1">
      <c r="B49" s="32"/>
      <c r="M49" t="s">
        <v>659</v>
      </c>
      <c r="P49" s="32" t="s">
        <v>29</v>
      </c>
      <c r="Q49" s="32" t="s">
        <v>660</v>
      </c>
      <c r="R49" s="32" t="s">
        <v>661</v>
      </c>
      <c r="S49" s="32" t="s">
        <v>662</v>
      </c>
      <c r="T49" t="s">
        <v>663</v>
      </c>
      <c r="V49" s="32" t="s">
        <v>43</v>
      </c>
      <c r="W49" s="32" t="s">
        <v>55</v>
      </c>
      <c r="X49" s="32" t="s">
        <v>664</v>
      </c>
      <c r="Y49" s="32" t="s">
        <v>540</v>
      </c>
      <c r="Z49" s="32" t="s">
        <v>557</v>
      </c>
    </row>
    <row r="50" ht="13.5" customHeight="1">
      <c r="B50" s="57" t="s">
        <v>29</v>
      </c>
      <c r="C50" s="58" t="s">
        <v>43</v>
      </c>
      <c r="D50" s="59" t="s">
        <v>46</v>
      </c>
      <c r="E50" s="60" t="s">
        <v>49</v>
      </c>
      <c r="F50" s="61" t="s">
        <v>666</v>
      </c>
      <c r="G50" s="62" t="s">
        <v>576</v>
      </c>
      <c r="H50" s="63" t="s">
        <v>19</v>
      </c>
      <c r="I50" s="64" t="s">
        <v>55</v>
      </c>
      <c r="N50" t="s">
        <v>607</v>
      </c>
    </row>
    <row r="51" ht="13.5" customHeight="1">
      <c r="A51" s="1" t="s">
        <v>29</v>
      </c>
      <c r="B51" s="1">
        <v>1.0</v>
      </c>
      <c r="C51" s="1">
        <v>-1.0</v>
      </c>
    </row>
    <row r="52" ht="13.5" customHeight="1">
      <c r="A52" s="1" t="s">
        <v>43</v>
      </c>
      <c r="C52" s="1">
        <v>1.0</v>
      </c>
      <c r="D52" s="1">
        <v>-1.0</v>
      </c>
    </row>
    <row r="53" ht="13.5" customHeight="1">
      <c r="A53" s="2" t="s">
        <v>46</v>
      </c>
      <c r="B53" s="32"/>
      <c r="D53" s="1">
        <v>1.0</v>
      </c>
      <c r="E53" s="1">
        <v>-1.0</v>
      </c>
      <c r="P53" t="s">
        <v>668</v>
      </c>
      <c r="Q53" s="32" t="s">
        <v>660</v>
      </c>
      <c r="R53" s="32" t="s">
        <v>669</v>
      </c>
      <c r="S53" s="32" t="s">
        <v>662</v>
      </c>
      <c r="T53" s="32" t="s">
        <v>663</v>
      </c>
      <c r="U53" s="32" t="s">
        <v>670</v>
      </c>
    </row>
    <row r="54" ht="13.5" customHeight="1">
      <c r="A54" s="1" t="s">
        <v>49</v>
      </c>
      <c r="B54" s="32"/>
      <c r="E54" s="1">
        <v>1.0</v>
      </c>
      <c r="F54" s="1">
        <v>-1.0</v>
      </c>
    </row>
    <row r="55" ht="13.5" customHeight="1">
      <c r="A55" s="1" t="s">
        <v>666</v>
      </c>
      <c r="B55" s="32"/>
      <c r="F55" s="1">
        <v>1.0</v>
      </c>
      <c r="G55" s="1">
        <v>-1.0</v>
      </c>
    </row>
    <row r="56" ht="13.5" customHeight="1">
      <c r="A56" s="2" t="s">
        <v>576</v>
      </c>
      <c r="B56" s="32"/>
      <c r="G56" s="1">
        <v>1.0</v>
      </c>
      <c r="H56" s="1">
        <v>-1.0</v>
      </c>
    </row>
    <row r="57" ht="13.5" customHeight="1">
      <c r="A57" s="1" t="s">
        <v>19</v>
      </c>
      <c r="B57" s="32"/>
      <c r="H57" s="1">
        <v>1.0</v>
      </c>
      <c r="I57" s="1">
        <v>-1.0</v>
      </c>
    </row>
    <row r="58" ht="13.5" customHeight="1">
      <c r="A58" s="2" t="s">
        <v>55</v>
      </c>
      <c r="B58" s="1">
        <v>-1.0</v>
      </c>
      <c r="I58" s="1">
        <v>1.0</v>
      </c>
    </row>
    <row r="59" ht="13.5" customHeight="1">
      <c r="B59" s="32"/>
    </row>
    <row r="60" ht="13.5" customHeight="1">
      <c r="B60" s="32"/>
    </row>
    <row r="61" ht="13.5" customHeight="1">
      <c r="A61" s="2" t="s">
        <v>671</v>
      </c>
      <c r="B61" s="32"/>
    </row>
    <row r="62" ht="13.5" customHeight="1">
      <c r="A62" s="51" t="s">
        <v>46</v>
      </c>
      <c r="B62" s="1" t="s">
        <v>672</v>
      </c>
      <c r="D62" s="1" t="s">
        <v>673</v>
      </c>
    </row>
    <row r="63" ht="13.5" customHeight="1">
      <c r="A63" s="65" t="s">
        <v>576</v>
      </c>
      <c r="B63" s="1" t="s">
        <v>674</v>
      </c>
    </row>
    <row r="64" ht="13.5" customHeight="1">
      <c r="A64" s="66" t="s">
        <v>55</v>
      </c>
      <c r="B64" s="1" t="s">
        <v>676</v>
      </c>
      <c r="D64" s="1" t="s">
        <v>677</v>
      </c>
    </row>
    <row r="65" ht="13.5" customHeight="1">
      <c r="J65" s="2" t="s">
        <v>678</v>
      </c>
      <c r="K65" s="3"/>
      <c r="L65" s="2" t="s">
        <v>679</v>
      </c>
      <c r="N65" s="2" t="s">
        <v>680</v>
      </c>
      <c r="Q65" s="2" t="s">
        <v>681</v>
      </c>
    </row>
    <row r="66" ht="13.5" customHeight="1">
      <c r="A66" s="1" t="s">
        <v>682</v>
      </c>
      <c r="B66" s="2" t="s">
        <v>197</v>
      </c>
      <c r="C66" s="2" t="s">
        <v>198</v>
      </c>
      <c r="D66" s="2" t="s">
        <v>683</v>
      </c>
      <c r="J66" s="1" t="s">
        <v>55</v>
      </c>
      <c r="K66" s="1">
        <v>-1.0</v>
      </c>
      <c r="M66" s="1" t="s">
        <v>29</v>
      </c>
      <c r="N66" s="1">
        <v>1.0</v>
      </c>
      <c r="Q66" s="2" t="s">
        <v>197</v>
      </c>
      <c r="R66" s="2" t="s">
        <v>198</v>
      </c>
      <c r="S66" s="2"/>
      <c r="T66" s="2" t="s">
        <v>5</v>
      </c>
    </row>
    <row r="67" ht="13.5" customHeight="1">
      <c r="B67" s="1" t="s">
        <v>29</v>
      </c>
      <c r="C67" s="1" t="s">
        <v>43</v>
      </c>
      <c r="D67" s="1" t="s">
        <v>576</v>
      </c>
      <c r="J67" s="1" t="s">
        <v>29</v>
      </c>
      <c r="K67" s="1">
        <v>1.0</v>
      </c>
      <c r="M67" s="1" t="s">
        <v>43</v>
      </c>
      <c r="N67" s="1">
        <v>2.0</v>
      </c>
      <c r="Q67" s="67" t="s">
        <v>29</v>
      </c>
      <c r="R67" s="67" t="s">
        <v>43</v>
      </c>
      <c r="T67" s="1" t="s">
        <v>250</v>
      </c>
    </row>
    <row r="68" ht="13.5" customHeight="1">
      <c r="B68" s="1" t="s">
        <v>43</v>
      </c>
      <c r="C68" s="1" t="s">
        <v>46</v>
      </c>
      <c r="D68" s="1" t="s">
        <v>576</v>
      </c>
      <c r="J68" s="1" t="s">
        <v>43</v>
      </c>
      <c r="K68" s="1">
        <v>2.0</v>
      </c>
      <c r="M68" s="1" t="s">
        <v>46</v>
      </c>
      <c r="N68" s="1">
        <v>4.0</v>
      </c>
      <c r="Q68" s="67" t="s">
        <v>43</v>
      </c>
      <c r="R68" s="67" t="s">
        <v>46</v>
      </c>
      <c r="T68" s="1" t="s">
        <v>37</v>
      </c>
    </row>
    <row r="69" ht="13.5" customHeight="1">
      <c r="B69" s="1" t="s">
        <v>19</v>
      </c>
      <c r="C69" s="1" t="s">
        <v>55</v>
      </c>
      <c r="D69" s="1" t="s">
        <v>576</v>
      </c>
      <c r="Q69" s="68" t="s">
        <v>46</v>
      </c>
      <c r="R69" s="67"/>
    </row>
    <row r="70" ht="13.5" customHeight="1">
      <c r="B70" s="32"/>
      <c r="Q70" s="67" t="s">
        <v>49</v>
      </c>
      <c r="R70" s="67" t="s">
        <v>666</v>
      </c>
      <c r="T70" s="1" t="s">
        <v>359</v>
      </c>
    </row>
    <row r="71" ht="13.5" customHeight="1">
      <c r="B71" s="32"/>
      <c r="Q71" s="67" t="s">
        <v>666</v>
      </c>
      <c r="R71" s="67" t="s">
        <v>576</v>
      </c>
      <c r="T71" s="1" t="s">
        <v>361</v>
      </c>
    </row>
    <row r="72" ht="13.5" customHeight="1">
      <c r="B72" s="32"/>
      <c r="Q72" s="68" t="s">
        <v>576</v>
      </c>
      <c r="R72" s="67"/>
    </row>
    <row r="73" ht="13.5" customHeight="1">
      <c r="A73" s="2" t="s">
        <v>684</v>
      </c>
      <c r="B73" s="32"/>
      <c r="Q73" s="67" t="s">
        <v>19</v>
      </c>
      <c r="R73" s="67" t="s">
        <v>55</v>
      </c>
      <c r="T73" s="1" t="s">
        <v>360</v>
      </c>
    </row>
    <row r="74" ht="13.5" customHeight="1">
      <c r="A74" s="67" t="s">
        <v>29</v>
      </c>
      <c r="B74" s="32"/>
      <c r="J74" s="2" t="s">
        <v>678</v>
      </c>
      <c r="K74" s="3"/>
      <c r="L74" s="2" t="s">
        <v>685</v>
      </c>
      <c r="N74" s="2" t="s">
        <v>680</v>
      </c>
      <c r="Q74" s="68" t="s">
        <v>55</v>
      </c>
    </row>
    <row r="75" ht="13.5" customHeight="1">
      <c r="A75" s="67" t="s">
        <v>43</v>
      </c>
      <c r="B75" s="32"/>
      <c r="J75" s="1" t="s">
        <v>576</v>
      </c>
      <c r="K75" s="1">
        <v>-1.0</v>
      </c>
      <c r="M75" s="1" t="s">
        <v>55</v>
      </c>
      <c r="N75" s="1">
        <v>1.0</v>
      </c>
    </row>
    <row r="76" ht="13.5" customHeight="1">
      <c r="A76" s="67" t="s">
        <v>46</v>
      </c>
      <c r="B76" s="32"/>
    </row>
    <row r="77" ht="13.5" customHeight="1">
      <c r="A77" s="67" t="s">
        <v>49</v>
      </c>
      <c r="B77" s="32"/>
    </row>
    <row r="78" ht="13.5" customHeight="1">
      <c r="A78" s="67" t="s">
        <v>666</v>
      </c>
      <c r="B78" s="32"/>
    </row>
    <row r="79" ht="13.5" customHeight="1">
      <c r="A79" s="67" t="s">
        <v>576</v>
      </c>
      <c r="B79" s="32"/>
    </row>
    <row r="80" ht="13.5" customHeight="1">
      <c r="A80" s="67" t="s">
        <v>19</v>
      </c>
      <c r="B80" s="32"/>
      <c r="J80" s="2" t="s">
        <v>686</v>
      </c>
      <c r="K80" s="3"/>
      <c r="L80" s="2" t="s">
        <v>679</v>
      </c>
      <c r="N80" s="2" t="s">
        <v>680</v>
      </c>
    </row>
    <row r="81" ht="13.5" customHeight="1">
      <c r="A81" s="67" t="s">
        <v>55</v>
      </c>
      <c r="B81" s="32"/>
      <c r="J81" s="1" t="s">
        <v>55</v>
      </c>
      <c r="K81" s="1">
        <v>2.0</v>
      </c>
      <c r="M81" s="1" t="s">
        <v>29</v>
      </c>
      <c r="N81" s="1">
        <v>2.0</v>
      </c>
    </row>
    <row r="82" ht="13.5" customHeight="1">
      <c r="B82" s="32"/>
      <c r="J82" s="1" t="s">
        <v>29</v>
      </c>
      <c r="K82" s="1">
        <v>2.0</v>
      </c>
      <c r="M82" s="1" t="s">
        <v>29</v>
      </c>
      <c r="N82" s="1">
        <v>2.0</v>
      </c>
    </row>
    <row r="83" ht="13.5" customHeight="1">
      <c r="B83" s="32"/>
      <c r="J83" s="1" t="s">
        <v>43</v>
      </c>
      <c r="K83" s="1">
        <v>2.0</v>
      </c>
      <c r="M83" s="1" t="s">
        <v>43</v>
      </c>
      <c r="N83" s="1">
        <v>8.0</v>
      </c>
    </row>
    <row r="84" ht="13.5" customHeight="1">
      <c r="B84" s="32"/>
    </row>
    <row r="85" ht="13.5" customHeight="1">
      <c r="B85" s="32"/>
    </row>
    <row r="86" ht="13.5" customHeight="1">
      <c r="A86" s="69" t="s">
        <v>688</v>
      </c>
      <c r="B86" s="32"/>
    </row>
    <row r="87" ht="13.5" customHeight="1">
      <c r="A87" s="1" t="s">
        <v>29</v>
      </c>
      <c r="C87" s="70"/>
      <c r="D87" s="70"/>
      <c r="E87" s="71" t="s">
        <v>689</v>
      </c>
      <c r="F87" s="70"/>
      <c r="G87" s="72" t="s">
        <v>690</v>
      </c>
      <c r="H87" s="70"/>
      <c r="I87" s="73" t="s">
        <v>691</v>
      </c>
      <c r="J87" s="70"/>
      <c r="K87" s="70"/>
      <c r="L87" s="74" t="s">
        <v>499</v>
      </c>
      <c r="M87" s="74" t="s">
        <v>692</v>
      </c>
      <c r="N87" s="74"/>
      <c r="O87" s="74"/>
      <c r="P87" s="70"/>
      <c r="Q87" s="70"/>
      <c r="R87" s="70"/>
      <c r="S87" s="70"/>
    </row>
    <row r="88" ht="13.5" customHeight="1">
      <c r="A88" s="2" t="s">
        <v>46</v>
      </c>
      <c r="B88" s="32"/>
      <c r="C88" s="2" t="s">
        <v>46</v>
      </c>
      <c r="E88" s="1" t="s">
        <v>84</v>
      </c>
      <c r="G88" s="1" t="s">
        <v>693</v>
      </c>
      <c r="I88" s="1" t="s">
        <v>250</v>
      </c>
      <c r="L88" s="1" t="s">
        <v>29</v>
      </c>
      <c r="M88" s="1" t="s">
        <v>694</v>
      </c>
    </row>
    <row r="89" ht="13.5" customHeight="1">
      <c r="A89" s="1" t="s">
        <v>49</v>
      </c>
      <c r="B89" s="32"/>
      <c r="C89" s="2" t="s">
        <v>576</v>
      </c>
      <c r="E89" s="1" t="s">
        <v>695</v>
      </c>
      <c r="G89" s="1" t="s">
        <v>696</v>
      </c>
      <c r="I89" s="1" t="s">
        <v>241</v>
      </c>
      <c r="L89" s="1" t="s">
        <v>49</v>
      </c>
    </row>
    <row r="90" ht="13.5" customHeight="1">
      <c r="A90" s="2" t="s">
        <v>576</v>
      </c>
      <c r="C90" s="2" t="s">
        <v>55</v>
      </c>
      <c r="E90" s="1" t="s">
        <v>697</v>
      </c>
      <c r="G90" s="1" t="s">
        <v>37</v>
      </c>
      <c r="I90" s="1" t="s">
        <v>646</v>
      </c>
      <c r="L90" s="1" t="s">
        <v>574</v>
      </c>
    </row>
    <row r="91" ht="13.5" customHeight="1">
      <c r="A91" s="1" t="s">
        <v>19</v>
      </c>
    </row>
    <row r="92" ht="13.5" customHeight="1">
      <c r="A92" s="2" t="s">
        <v>55</v>
      </c>
    </row>
    <row r="93" ht="13.5" customHeight="1"/>
    <row r="94" ht="13.5" customHeight="1">
      <c r="F94" s="1" t="s">
        <v>80</v>
      </c>
      <c r="Z94" s="1" t="s">
        <v>80</v>
      </c>
    </row>
    <row r="95" ht="13.5" customHeight="1">
      <c r="D95" s="1" t="s">
        <v>46</v>
      </c>
    </row>
    <row r="96" ht="13.5" customHeight="1">
      <c r="D96" s="1" t="s">
        <v>576</v>
      </c>
    </row>
    <row r="97" ht="13.5" customHeight="1">
      <c r="D97" s="1" t="s">
        <v>698</v>
      </c>
    </row>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c r="B109" s="32"/>
    </row>
    <row r="110" ht="13.5" customHeight="1">
      <c r="B110" s="32"/>
    </row>
    <row r="111" ht="13.5" customHeight="1">
      <c r="B111" s="32"/>
    </row>
    <row r="112" ht="13.5" customHeight="1">
      <c r="B112" s="32"/>
    </row>
    <row r="113" ht="13.5" customHeight="1">
      <c r="B113" s="32"/>
    </row>
    <row r="114" ht="13.5" customHeight="1">
      <c r="B114" s="32"/>
    </row>
    <row r="115" ht="13.5" customHeight="1">
      <c r="B115" s="32"/>
    </row>
    <row r="116" ht="13.5" customHeight="1">
      <c r="B116" s="32"/>
    </row>
    <row r="117" ht="13.5" customHeight="1">
      <c r="B117" s="32"/>
    </row>
    <row r="118" ht="13.5" customHeight="1">
      <c r="B118" s="32"/>
    </row>
    <row r="119" ht="13.5" customHeight="1">
      <c r="B119" s="32"/>
    </row>
    <row r="120" ht="13.5" customHeight="1">
      <c r="B120" s="32"/>
    </row>
    <row r="121" ht="13.5" customHeight="1">
      <c r="B121" s="32"/>
    </row>
    <row r="122" ht="13.5" customHeight="1">
      <c r="B122" s="32"/>
    </row>
    <row r="123" ht="13.5" customHeight="1">
      <c r="B123" s="32"/>
    </row>
    <row r="124" ht="13.5" customHeight="1">
      <c r="B124" s="32"/>
    </row>
    <row r="125" ht="13.5" customHeight="1">
      <c r="B125" s="32"/>
    </row>
    <row r="126" ht="13.5" customHeight="1">
      <c r="B126" s="32"/>
    </row>
    <row r="127" ht="13.5" customHeight="1">
      <c r="B127" s="32"/>
    </row>
    <row r="128" ht="13.5" customHeight="1">
      <c r="B128" s="32"/>
    </row>
    <row r="129" ht="13.5" customHeight="1">
      <c r="B129" s="32"/>
    </row>
    <row r="130" ht="13.5" customHeight="1">
      <c r="B130" s="32"/>
    </row>
    <row r="131" ht="13.5" customHeight="1">
      <c r="B131" s="32"/>
    </row>
    <row r="132" ht="13.5" customHeight="1">
      <c r="B132" s="32"/>
    </row>
    <row r="133" ht="13.5" customHeight="1">
      <c r="B133" s="32"/>
    </row>
    <row r="134" ht="13.5" customHeight="1">
      <c r="B134" s="32"/>
    </row>
    <row r="135" ht="13.5" customHeight="1">
      <c r="B135" s="32"/>
    </row>
    <row r="136" ht="13.5" customHeight="1">
      <c r="B136" s="32"/>
    </row>
    <row r="137" ht="13.5" customHeight="1">
      <c r="B137" s="32"/>
    </row>
    <row r="138" ht="13.5" customHeight="1">
      <c r="B138" s="32"/>
    </row>
    <row r="139" ht="13.5" customHeight="1">
      <c r="B139" s="32"/>
    </row>
    <row r="140" ht="13.5" customHeight="1">
      <c r="B140" s="32"/>
    </row>
    <row r="141" ht="13.5" customHeight="1">
      <c r="B141" s="32"/>
    </row>
    <row r="142" ht="13.5" customHeight="1">
      <c r="B142" s="32"/>
    </row>
    <row r="143" ht="13.5" customHeight="1">
      <c r="B143" s="32"/>
    </row>
    <row r="144" ht="13.5" customHeight="1">
      <c r="B144" s="32"/>
    </row>
    <row r="145" ht="13.5" customHeight="1">
      <c r="B145" s="32"/>
    </row>
    <row r="146" ht="13.5" customHeight="1">
      <c r="B146" s="32"/>
    </row>
    <row r="147" ht="13.5" customHeight="1">
      <c r="B147" s="32"/>
    </row>
    <row r="148" ht="13.5" customHeight="1">
      <c r="B148" s="32"/>
    </row>
    <row r="149" ht="13.5" customHeight="1">
      <c r="B149" s="32"/>
    </row>
    <row r="150" ht="13.5" customHeight="1">
      <c r="B150" s="32"/>
    </row>
    <row r="151" ht="13.5" customHeight="1">
      <c r="B151" s="32"/>
    </row>
    <row r="152" ht="13.5" customHeight="1">
      <c r="B152" s="32"/>
    </row>
    <row r="153" ht="13.5" customHeight="1">
      <c r="B153" s="32"/>
    </row>
    <row r="154" ht="13.5" customHeight="1">
      <c r="B154" s="32"/>
    </row>
    <row r="155" ht="13.5" customHeight="1">
      <c r="B155" s="32"/>
    </row>
    <row r="156" ht="13.5" customHeight="1">
      <c r="B156" s="32"/>
    </row>
    <row r="157" ht="13.5" customHeight="1">
      <c r="B157" s="32"/>
    </row>
    <row r="158" ht="13.5" customHeight="1">
      <c r="B158" s="32"/>
    </row>
    <row r="159" ht="13.5" customHeight="1">
      <c r="B159" s="32"/>
    </row>
    <row r="160" ht="13.5" customHeight="1">
      <c r="B160" s="32"/>
    </row>
    <row r="161" ht="13.5" customHeight="1">
      <c r="B161" s="32"/>
    </row>
    <row r="162" ht="13.5" customHeight="1">
      <c r="B162" s="32"/>
    </row>
    <row r="163" ht="13.5" customHeight="1">
      <c r="B163" s="32"/>
    </row>
    <row r="164" ht="13.5" customHeight="1">
      <c r="B164" s="32"/>
    </row>
    <row r="165" ht="13.5" customHeight="1">
      <c r="B165" s="32"/>
    </row>
    <row r="166" ht="13.5" customHeight="1">
      <c r="B166" s="32"/>
    </row>
    <row r="167" ht="13.5" customHeight="1">
      <c r="B167" s="32"/>
    </row>
    <row r="168" ht="13.5" customHeight="1">
      <c r="B168" s="32"/>
    </row>
    <row r="169" ht="13.5" customHeight="1">
      <c r="B169" s="32"/>
    </row>
    <row r="170" ht="13.5" customHeight="1">
      <c r="B170" s="32"/>
    </row>
    <row r="171" ht="13.5" customHeight="1">
      <c r="B171" s="32"/>
    </row>
    <row r="172" ht="13.5" customHeight="1">
      <c r="B172" s="32"/>
    </row>
    <row r="173" ht="13.5" customHeight="1">
      <c r="B173" s="32"/>
    </row>
    <row r="174" ht="13.5" customHeight="1">
      <c r="B174" s="32"/>
    </row>
    <row r="175" ht="13.5" customHeight="1">
      <c r="B175" s="32"/>
    </row>
    <row r="176" ht="13.5" customHeight="1">
      <c r="B176" s="32"/>
    </row>
    <row r="177" ht="13.5" customHeight="1">
      <c r="B177" s="32"/>
    </row>
    <row r="178" ht="13.5" customHeight="1">
      <c r="B178" s="32"/>
    </row>
    <row r="179" ht="13.5" customHeight="1">
      <c r="B179" s="32"/>
    </row>
    <row r="180" ht="13.5" customHeight="1">
      <c r="B180" s="32"/>
    </row>
    <row r="181" ht="13.5" customHeight="1">
      <c r="B181" s="32"/>
    </row>
    <row r="182" ht="13.5" customHeight="1">
      <c r="B182" s="32"/>
    </row>
    <row r="183" ht="13.5" customHeight="1">
      <c r="B183" s="32"/>
    </row>
    <row r="184" ht="13.5" customHeight="1">
      <c r="B184" s="32"/>
    </row>
    <row r="185" ht="13.5" customHeight="1">
      <c r="B185" s="32"/>
    </row>
    <row r="186" ht="13.5" customHeight="1">
      <c r="B186" s="32"/>
    </row>
    <row r="187" ht="13.5" customHeight="1">
      <c r="B187" s="32"/>
    </row>
    <row r="188" ht="13.5" customHeight="1">
      <c r="B188" s="32"/>
    </row>
    <row r="189" ht="13.5" customHeight="1">
      <c r="B189" s="32"/>
    </row>
    <row r="190" ht="13.5" customHeight="1">
      <c r="B190" s="32"/>
    </row>
    <row r="191" ht="13.5" customHeight="1">
      <c r="B191" s="32"/>
    </row>
    <row r="192" ht="13.5" customHeight="1">
      <c r="B192" s="32"/>
    </row>
    <row r="193" ht="13.5" customHeight="1">
      <c r="B193" s="32"/>
    </row>
    <row r="194" ht="13.5" customHeight="1">
      <c r="B194" s="32"/>
    </row>
    <row r="195" ht="13.5" customHeight="1">
      <c r="B195" s="32"/>
    </row>
    <row r="196" ht="13.5" customHeight="1">
      <c r="B196" s="32"/>
    </row>
    <row r="197" ht="13.5" customHeight="1">
      <c r="B197" s="32"/>
    </row>
    <row r="198" ht="13.5" customHeight="1">
      <c r="B198" s="32"/>
    </row>
    <row r="199" ht="13.5" customHeight="1">
      <c r="B199" s="32"/>
    </row>
    <row r="200" ht="13.5" customHeight="1">
      <c r="B200" s="32"/>
    </row>
    <row r="201" ht="13.5" customHeight="1">
      <c r="B201" s="32"/>
    </row>
    <row r="202" ht="13.5" customHeight="1">
      <c r="B202" s="32"/>
    </row>
    <row r="203" ht="13.5" customHeight="1">
      <c r="B203" s="32"/>
    </row>
    <row r="204" ht="13.5" customHeight="1">
      <c r="B204" s="32"/>
    </row>
    <row r="205" ht="13.5" customHeight="1">
      <c r="B205" s="32"/>
    </row>
    <row r="206" ht="13.5" customHeight="1">
      <c r="B206" s="32"/>
    </row>
    <row r="207" ht="13.5" customHeight="1">
      <c r="B207" s="32"/>
    </row>
    <row r="208" ht="13.5" customHeight="1">
      <c r="B208" s="32"/>
    </row>
    <row r="209" ht="13.5" customHeight="1">
      <c r="B209" s="32"/>
    </row>
    <row r="210" ht="13.5" customHeight="1">
      <c r="B210" s="32"/>
    </row>
    <row r="211" ht="13.5" customHeight="1">
      <c r="B211" s="32"/>
    </row>
    <row r="212" ht="13.5" customHeight="1">
      <c r="B212" s="32"/>
    </row>
    <row r="213" ht="13.5" customHeight="1">
      <c r="B213" s="32"/>
    </row>
    <row r="214" ht="13.5" customHeight="1">
      <c r="B214" s="32"/>
    </row>
    <row r="215" ht="13.5" customHeight="1">
      <c r="B215" s="32"/>
    </row>
    <row r="216" ht="13.5" customHeight="1">
      <c r="B216" s="32"/>
    </row>
    <row r="217" ht="13.5" customHeight="1">
      <c r="B217" s="32"/>
    </row>
    <row r="218" ht="13.5" customHeight="1">
      <c r="B218" s="32"/>
    </row>
    <row r="219" ht="13.5" customHeight="1">
      <c r="B219" s="32"/>
    </row>
    <row r="220" ht="13.5" customHeight="1">
      <c r="B220" s="32"/>
    </row>
    <row r="221" ht="13.5" customHeight="1">
      <c r="B221" s="32"/>
    </row>
    <row r="222" ht="13.5" customHeight="1">
      <c r="B222" s="32"/>
    </row>
    <row r="223" ht="13.5" customHeight="1">
      <c r="B223" s="32"/>
    </row>
    <row r="224" ht="13.5" customHeight="1">
      <c r="B224" s="32"/>
    </row>
    <row r="225" ht="13.5" customHeight="1">
      <c r="B225" s="32"/>
    </row>
    <row r="226" ht="13.5" customHeight="1">
      <c r="B226" s="32"/>
    </row>
    <row r="227" ht="13.5" customHeight="1">
      <c r="B227" s="32"/>
    </row>
    <row r="228" ht="13.5" customHeight="1">
      <c r="B228" s="32"/>
    </row>
    <row r="229" ht="13.5" customHeight="1">
      <c r="B229" s="32"/>
    </row>
    <row r="230" ht="13.5" customHeight="1">
      <c r="B230" s="32"/>
    </row>
    <row r="231" ht="13.5" customHeight="1">
      <c r="B231" s="32"/>
    </row>
    <row r="232" ht="13.5" customHeight="1">
      <c r="B232" s="32"/>
    </row>
    <row r="233" ht="13.5" customHeight="1">
      <c r="B233" s="32"/>
    </row>
    <row r="234" ht="13.5" customHeight="1">
      <c r="B234" s="32"/>
    </row>
    <row r="235" ht="13.5" customHeight="1">
      <c r="B235" s="32"/>
    </row>
    <row r="236" ht="13.5" customHeight="1">
      <c r="B236" s="32"/>
    </row>
    <row r="237" ht="13.5" customHeight="1">
      <c r="B237" s="32"/>
    </row>
    <row r="238" ht="13.5" customHeight="1">
      <c r="B238" s="32"/>
    </row>
    <row r="239" ht="13.5" customHeight="1">
      <c r="B239" s="32"/>
    </row>
    <row r="240" ht="13.5" customHeight="1">
      <c r="B240" s="32"/>
    </row>
    <row r="241" ht="13.5" customHeight="1">
      <c r="B241" s="32"/>
    </row>
    <row r="242" ht="13.5" customHeight="1">
      <c r="B242" s="32"/>
    </row>
    <row r="243" ht="13.5" customHeight="1">
      <c r="B243" s="32"/>
    </row>
    <row r="244" ht="13.5" customHeight="1">
      <c r="B244" s="32"/>
    </row>
    <row r="245" ht="13.5" customHeight="1">
      <c r="B245" s="32"/>
    </row>
    <row r="246" ht="13.5" customHeight="1">
      <c r="B246" s="32"/>
    </row>
    <row r="247" ht="13.5" customHeight="1">
      <c r="B247" s="32"/>
    </row>
    <row r="248" ht="13.5" customHeight="1">
      <c r="B248" s="32"/>
    </row>
    <row r="249" ht="13.5" customHeight="1">
      <c r="B249" s="32"/>
    </row>
    <row r="250" ht="13.5" customHeight="1">
      <c r="B250" s="32"/>
    </row>
    <row r="251" ht="13.5" customHeight="1">
      <c r="B251" s="32"/>
    </row>
    <row r="252" ht="13.5" customHeight="1">
      <c r="B252" s="32"/>
    </row>
    <row r="253" ht="13.5" customHeight="1">
      <c r="B253" s="32"/>
    </row>
    <row r="254" ht="13.5" customHeight="1">
      <c r="B254" s="32"/>
    </row>
    <row r="255" ht="13.5" customHeight="1">
      <c r="B255" s="32"/>
    </row>
    <row r="256" ht="13.5" customHeight="1">
      <c r="B256" s="32"/>
    </row>
    <row r="257" ht="13.5" customHeight="1">
      <c r="B257" s="32"/>
    </row>
    <row r="258" ht="13.5" customHeight="1">
      <c r="B258" s="32"/>
    </row>
    <row r="259" ht="13.5" customHeight="1">
      <c r="B259" s="32"/>
    </row>
    <row r="260" ht="13.5" customHeight="1">
      <c r="B260" s="32"/>
    </row>
    <row r="261" ht="13.5" customHeight="1">
      <c r="B261" s="32"/>
    </row>
    <row r="262" ht="13.5" customHeight="1">
      <c r="B262" s="32"/>
    </row>
    <row r="263" ht="13.5" customHeight="1">
      <c r="B263" s="32"/>
    </row>
    <row r="264" ht="13.5" customHeight="1">
      <c r="B264" s="32"/>
    </row>
    <row r="265" ht="13.5" customHeight="1">
      <c r="B265" s="32"/>
    </row>
    <row r="266" ht="13.5" customHeight="1">
      <c r="B266" s="32"/>
    </row>
    <row r="267" ht="13.5" customHeight="1">
      <c r="B267" s="32"/>
    </row>
    <row r="268" ht="13.5" customHeight="1">
      <c r="B268" s="32"/>
    </row>
    <row r="269" ht="13.5" customHeight="1">
      <c r="B269" s="32"/>
    </row>
    <row r="270" ht="13.5" customHeight="1">
      <c r="B270" s="32"/>
    </row>
    <row r="271" ht="13.5" customHeight="1">
      <c r="B271" s="32"/>
    </row>
    <row r="272" ht="13.5" customHeight="1">
      <c r="B272" s="32"/>
    </row>
    <row r="273" ht="13.5" customHeight="1">
      <c r="B273" s="32"/>
    </row>
    <row r="274" ht="13.5" customHeight="1">
      <c r="B274" s="32"/>
    </row>
    <row r="275" ht="13.5" customHeight="1">
      <c r="B275" s="32"/>
    </row>
    <row r="276" ht="13.5" customHeight="1">
      <c r="B276" s="32"/>
    </row>
    <row r="277" ht="13.5" customHeight="1">
      <c r="B277" s="32"/>
    </row>
    <row r="278" ht="13.5" customHeight="1">
      <c r="B278" s="32"/>
    </row>
    <row r="279" ht="13.5" customHeight="1">
      <c r="B279" s="32"/>
    </row>
    <row r="280" ht="13.5" customHeight="1">
      <c r="B280" s="32"/>
    </row>
    <row r="281" ht="13.5" customHeight="1">
      <c r="B281" s="32"/>
    </row>
    <row r="282" ht="13.5" customHeight="1">
      <c r="B282" s="32"/>
    </row>
    <row r="283" ht="13.5" customHeight="1">
      <c r="B283" s="32"/>
    </row>
    <row r="284" ht="13.5" customHeight="1">
      <c r="B284" s="32"/>
    </row>
    <row r="285" ht="13.5" customHeight="1">
      <c r="B285" s="32"/>
    </row>
    <row r="286" ht="13.5" customHeight="1">
      <c r="B286" s="32"/>
    </row>
    <row r="287" ht="13.5" customHeight="1">
      <c r="B287" s="32"/>
    </row>
    <row r="288" ht="13.5" customHeight="1">
      <c r="B288" s="32"/>
    </row>
    <row r="289" ht="13.5" customHeight="1">
      <c r="B289" s="32"/>
    </row>
    <row r="290" ht="13.5" customHeight="1">
      <c r="B290" s="32"/>
    </row>
    <row r="291" ht="13.5" customHeight="1">
      <c r="B291" s="32"/>
    </row>
    <row r="292" ht="13.5" customHeight="1">
      <c r="B292" s="32"/>
    </row>
    <row r="293" ht="13.5" customHeight="1">
      <c r="B293" s="32"/>
    </row>
    <row r="294" ht="13.5" customHeight="1">
      <c r="B294" s="32"/>
    </row>
    <row r="295" ht="13.5" customHeight="1">
      <c r="B295" s="32"/>
    </row>
    <row r="296" ht="13.5" customHeight="1">
      <c r="B296" s="32"/>
    </row>
    <row r="297" ht="13.5" customHeight="1">
      <c r="B297" s="32"/>
    </row>
    <row r="298" ht="13.5" customHeight="1">
      <c r="B298" s="32"/>
    </row>
    <row r="299" ht="13.5" customHeight="1">
      <c r="B299" s="32"/>
    </row>
    <row r="300" ht="13.5" customHeight="1">
      <c r="B300" s="32"/>
    </row>
    <row r="301" ht="13.5" customHeight="1">
      <c r="B301" s="32"/>
    </row>
    <row r="302" ht="13.5" customHeight="1">
      <c r="B302" s="32"/>
    </row>
    <row r="303" ht="13.5" customHeight="1">
      <c r="B303" s="32"/>
    </row>
    <row r="304" ht="13.5" customHeight="1">
      <c r="B304" s="32"/>
    </row>
    <row r="305" ht="13.5" customHeight="1">
      <c r="B305" s="32"/>
    </row>
    <row r="306" ht="13.5" customHeight="1">
      <c r="B306" s="32"/>
    </row>
    <row r="307" ht="13.5" customHeight="1">
      <c r="B307" s="32"/>
    </row>
    <row r="308" ht="13.5" customHeight="1">
      <c r="B308" s="32"/>
    </row>
    <row r="309" ht="13.5" customHeight="1">
      <c r="B309" s="32"/>
    </row>
    <row r="310" ht="13.5" customHeight="1">
      <c r="B310" s="32"/>
    </row>
    <row r="311" ht="13.5" customHeight="1">
      <c r="B311" s="32"/>
    </row>
    <row r="312" ht="13.5" customHeight="1">
      <c r="B312" s="32"/>
    </row>
    <row r="313" ht="13.5" customHeight="1">
      <c r="B313" s="32"/>
    </row>
    <row r="314" ht="13.5" customHeight="1">
      <c r="B314" s="32"/>
    </row>
    <row r="315" ht="13.5" customHeight="1">
      <c r="B315" s="32"/>
    </row>
    <row r="316" ht="13.5" customHeight="1">
      <c r="B316" s="32"/>
    </row>
    <row r="317" ht="13.5" customHeight="1">
      <c r="B317" s="32"/>
    </row>
    <row r="318" ht="13.5" customHeight="1">
      <c r="B318" s="32"/>
    </row>
    <row r="319" ht="13.5" customHeight="1">
      <c r="B319" s="32"/>
    </row>
    <row r="320" ht="13.5" customHeight="1">
      <c r="B320" s="32"/>
    </row>
    <row r="321" ht="13.5" customHeight="1">
      <c r="B321" s="32"/>
    </row>
    <row r="322" ht="13.5" customHeight="1">
      <c r="B322" s="32"/>
    </row>
    <row r="323" ht="13.5" customHeight="1">
      <c r="B323" s="32"/>
    </row>
    <row r="324" ht="13.5" customHeight="1">
      <c r="B324" s="32"/>
    </row>
    <row r="325" ht="13.5" customHeight="1">
      <c r="B325" s="32"/>
    </row>
    <row r="326" ht="13.5" customHeight="1">
      <c r="B326" s="32"/>
    </row>
    <row r="327" ht="13.5" customHeight="1">
      <c r="B327" s="32"/>
    </row>
    <row r="328" ht="13.5" customHeight="1">
      <c r="B328" s="32"/>
    </row>
    <row r="329" ht="13.5" customHeight="1">
      <c r="B329" s="32"/>
    </row>
    <row r="330" ht="13.5" customHeight="1">
      <c r="B330" s="32"/>
    </row>
    <row r="331" ht="13.5" customHeight="1">
      <c r="B331" s="32"/>
    </row>
    <row r="332" ht="13.5" customHeight="1">
      <c r="B332" s="32"/>
    </row>
    <row r="333" ht="13.5" customHeight="1">
      <c r="B333" s="32"/>
    </row>
    <row r="334" ht="13.5" customHeight="1">
      <c r="B334" s="32"/>
    </row>
    <row r="335" ht="13.5" customHeight="1">
      <c r="B335" s="32"/>
    </row>
    <row r="336" ht="13.5" customHeight="1">
      <c r="B336" s="32"/>
    </row>
    <row r="337" ht="13.5" customHeight="1">
      <c r="B337" s="32"/>
    </row>
    <row r="338" ht="13.5" customHeight="1">
      <c r="B338" s="32"/>
    </row>
    <row r="339" ht="13.5" customHeight="1">
      <c r="B339" s="32"/>
    </row>
    <row r="340" ht="13.5" customHeight="1">
      <c r="B340" s="32"/>
    </row>
    <row r="341" ht="13.5" customHeight="1">
      <c r="B341" s="32"/>
    </row>
    <row r="342" ht="13.5" customHeight="1">
      <c r="B342" s="32"/>
    </row>
    <row r="343" ht="13.5" customHeight="1">
      <c r="B343" s="32"/>
    </row>
    <row r="344" ht="13.5" customHeight="1">
      <c r="B344" s="32"/>
    </row>
    <row r="345" ht="13.5" customHeight="1">
      <c r="B345" s="32"/>
    </row>
    <row r="346" ht="13.5" customHeight="1">
      <c r="B346" s="32"/>
    </row>
    <row r="347" ht="13.5" customHeight="1">
      <c r="B347" s="32"/>
    </row>
    <row r="348" ht="13.5" customHeight="1">
      <c r="B348" s="32"/>
    </row>
    <row r="349" ht="13.5" customHeight="1">
      <c r="B349" s="32"/>
    </row>
    <row r="350" ht="13.5" customHeight="1">
      <c r="B350" s="32"/>
    </row>
    <row r="351" ht="13.5" customHeight="1">
      <c r="B351" s="32"/>
    </row>
    <row r="352" ht="13.5" customHeight="1">
      <c r="B352" s="32"/>
    </row>
    <row r="353" ht="13.5" customHeight="1">
      <c r="B353" s="32"/>
    </row>
    <row r="354" ht="13.5" customHeight="1">
      <c r="B354" s="32"/>
    </row>
    <row r="355" ht="13.5" customHeight="1">
      <c r="B355" s="32"/>
    </row>
    <row r="356" ht="13.5" customHeight="1">
      <c r="B356" s="32"/>
    </row>
    <row r="357" ht="13.5" customHeight="1">
      <c r="B357" s="32"/>
    </row>
    <row r="358" ht="13.5" customHeight="1">
      <c r="B358" s="32"/>
    </row>
    <row r="359" ht="13.5" customHeight="1">
      <c r="B359" s="32"/>
    </row>
    <row r="360" ht="13.5" customHeight="1">
      <c r="B360" s="32"/>
    </row>
    <row r="361" ht="13.5" customHeight="1">
      <c r="B361" s="32"/>
    </row>
    <row r="362" ht="13.5" customHeight="1">
      <c r="B362" s="32"/>
    </row>
    <row r="363" ht="13.5" customHeight="1">
      <c r="B363" s="32"/>
    </row>
    <row r="364" ht="13.5" customHeight="1">
      <c r="B364" s="32"/>
    </row>
    <row r="365" ht="13.5" customHeight="1">
      <c r="B365" s="32"/>
    </row>
    <row r="366" ht="13.5" customHeight="1">
      <c r="B366" s="32"/>
    </row>
    <row r="367" ht="13.5" customHeight="1">
      <c r="B367" s="32"/>
    </row>
    <row r="368" ht="13.5" customHeight="1">
      <c r="B368" s="32"/>
    </row>
    <row r="369" ht="13.5" customHeight="1">
      <c r="B369" s="32"/>
    </row>
    <row r="370" ht="13.5" customHeight="1">
      <c r="B370" s="32"/>
    </row>
    <row r="371" ht="13.5" customHeight="1">
      <c r="B371" s="32"/>
    </row>
    <row r="372" ht="13.5" customHeight="1">
      <c r="B372" s="32"/>
    </row>
    <row r="373" ht="13.5" customHeight="1">
      <c r="B373" s="32"/>
    </row>
    <row r="374" ht="13.5" customHeight="1">
      <c r="B374" s="32"/>
    </row>
    <row r="375" ht="13.5" customHeight="1">
      <c r="B375" s="32"/>
    </row>
    <row r="376" ht="13.5" customHeight="1">
      <c r="B376" s="32"/>
    </row>
    <row r="377" ht="13.5" customHeight="1">
      <c r="B377" s="32"/>
    </row>
    <row r="378" ht="13.5" customHeight="1">
      <c r="B378" s="32"/>
    </row>
    <row r="379" ht="13.5" customHeight="1">
      <c r="B379" s="32"/>
    </row>
    <row r="380" ht="13.5" customHeight="1">
      <c r="B380" s="32"/>
    </row>
    <row r="381" ht="13.5" customHeight="1">
      <c r="B381" s="32"/>
    </row>
    <row r="382" ht="13.5" customHeight="1">
      <c r="B382" s="32"/>
    </row>
    <row r="383" ht="13.5" customHeight="1">
      <c r="B383" s="32"/>
    </row>
    <row r="384" ht="13.5" customHeight="1">
      <c r="B384" s="32"/>
    </row>
    <row r="385" ht="13.5" customHeight="1">
      <c r="B385" s="32"/>
    </row>
    <row r="386" ht="13.5" customHeight="1">
      <c r="B386" s="32"/>
    </row>
    <row r="387" ht="13.5" customHeight="1">
      <c r="B387" s="32"/>
    </row>
    <row r="388" ht="13.5" customHeight="1">
      <c r="B388" s="32"/>
    </row>
    <row r="389" ht="13.5" customHeight="1">
      <c r="B389" s="32"/>
    </row>
    <row r="390" ht="13.5" customHeight="1">
      <c r="B390" s="32"/>
    </row>
    <row r="391" ht="13.5" customHeight="1">
      <c r="B391" s="32"/>
    </row>
    <row r="392" ht="13.5" customHeight="1">
      <c r="B392" s="32"/>
    </row>
    <row r="393" ht="13.5" customHeight="1">
      <c r="B393" s="32"/>
    </row>
    <row r="394" ht="13.5" customHeight="1">
      <c r="B394" s="32"/>
    </row>
    <row r="395" ht="13.5" customHeight="1">
      <c r="B395" s="32"/>
    </row>
    <row r="396" ht="13.5" customHeight="1">
      <c r="B396" s="32"/>
    </row>
    <row r="397" ht="13.5" customHeight="1">
      <c r="B397" s="32"/>
    </row>
    <row r="398" ht="13.5" customHeight="1">
      <c r="B398" s="32"/>
    </row>
    <row r="399" ht="13.5" customHeight="1">
      <c r="B399" s="32"/>
    </row>
    <row r="400" ht="13.5" customHeight="1">
      <c r="B400" s="32"/>
    </row>
    <row r="401" ht="13.5" customHeight="1">
      <c r="B401" s="32"/>
    </row>
    <row r="402" ht="13.5" customHeight="1">
      <c r="B402" s="32"/>
    </row>
    <row r="403" ht="13.5" customHeight="1">
      <c r="B403" s="32"/>
    </row>
    <row r="404" ht="13.5" customHeight="1">
      <c r="B404" s="32"/>
    </row>
    <row r="405" ht="13.5" customHeight="1">
      <c r="B405" s="32"/>
    </row>
    <row r="406" ht="13.5" customHeight="1">
      <c r="B406" s="32"/>
    </row>
    <row r="407" ht="13.5" customHeight="1">
      <c r="B407" s="32"/>
    </row>
    <row r="408" ht="13.5" customHeight="1">
      <c r="B408" s="32"/>
    </row>
    <row r="409" ht="13.5" customHeight="1">
      <c r="B409" s="32"/>
    </row>
    <row r="410" ht="13.5" customHeight="1">
      <c r="B410" s="32"/>
    </row>
    <row r="411" ht="13.5" customHeight="1">
      <c r="B411" s="32"/>
    </row>
    <row r="412" ht="13.5" customHeight="1">
      <c r="B412" s="32"/>
    </row>
    <row r="413" ht="13.5" customHeight="1">
      <c r="B413" s="32"/>
    </row>
    <row r="414" ht="13.5" customHeight="1">
      <c r="B414" s="32"/>
    </row>
    <row r="415" ht="13.5" customHeight="1">
      <c r="B415" s="32"/>
    </row>
    <row r="416" ht="13.5" customHeight="1">
      <c r="B416" s="32"/>
    </row>
    <row r="417" ht="13.5" customHeight="1">
      <c r="B417" s="32"/>
    </row>
    <row r="418" ht="13.5" customHeight="1">
      <c r="B418" s="32"/>
    </row>
    <row r="419" ht="13.5" customHeight="1">
      <c r="B419" s="32"/>
    </row>
    <row r="420" ht="13.5" customHeight="1">
      <c r="B420" s="32"/>
    </row>
    <row r="421" ht="13.5" customHeight="1">
      <c r="B421" s="32"/>
    </row>
    <row r="422" ht="13.5" customHeight="1">
      <c r="B422" s="32"/>
    </row>
    <row r="423" ht="13.5" customHeight="1">
      <c r="B423" s="32"/>
    </row>
    <row r="424" ht="13.5" customHeight="1">
      <c r="B424" s="32"/>
    </row>
    <row r="425" ht="13.5" customHeight="1">
      <c r="B425" s="32"/>
    </row>
    <row r="426" ht="13.5" customHeight="1">
      <c r="B426" s="32"/>
    </row>
    <row r="427" ht="13.5" customHeight="1">
      <c r="B427" s="32"/>
    </row>
    <row r="428" ht="13.5" customHeight="1">
      <c r="B428" s="32"/>
    </row>
    <row r="429" ht="13.5" customHeight="1">
      <c r="B429" s="32"/>
    </row>
    <row r="430" ht="13.5" customHeight="1">
      <c r="B430" s="32"/>
    </row>
    <row r="431" ht="13.5" customHeight="1">
      <c r="B431" s="32"/>
    </row>
    <row r="432" ht="13.5" customHeight="1">
      <c r="B432" s="32"/>
    </row>
    <row r="433" ht="13.5" customHeight="1">
      <c r="B433" s="32"/>
    </row>
    <row r="434" ht="13.5" customHeight="1">
      <c r="B434" s="32"/>
    </row>
    <row r="435" ht="13.5" customHeight="1">
      <c r="B435" s="32"/>
    </row>
    <row r="436" ht="13.5" customHeight="1">
      <c r="B436" s="32"/>
    </row>
    <row r="437" ht="13.5" customHeight="1">
      <c r="B437" s="32"/>
    </row>
    <row r="438" ht="13.5" customHeight="1">
      <c r="B438" s="32"/>
    </row>
    <row r="439" ht="13.5" customHeight="1">
      <c r="B439" s="32"/>
    </row>
    <row r="440" ht="13.5" customHeight="1">
      <c r="B440" s="32"/>
    </row>
    <row r="441" ht="13.5" customHeight="1">
      <c r="B441" s="32"/>
    </row>
    <row r="442" ht="13.5" customHeight="1">
      <c r="B442" s="32"/>
    </row>
    <row r="443" ht="13.5" customHeight="1">
      <c r="B443" s="32"/>
    </row>
    <row r="444" ht="13.5" customHeight="1">
      <c r="B444" s="32"/>
    </row>
    <row r="445" ht="13.5" customHeight="1">
      <c r="B445" s="32"/>
    </row>
    <row r="446" ht="13.5" customHeight="1">
      <c r="B446" s="32"/>
    </row>
    <row r="447" ht="13.5" customHeight="1">
      <c r="B447" s="32"/>
    </row>
    <row r="448" ht="13.5" customHeight="1">
      <c r="B448" s="32"/>
    </row>
    <row r="449" ht="13.5" customHeight="1">
      <c r="B449" s="32"/>
    </row>
    <row r="450" ht="13.5" customHeight="1">
      <c r="B450" s="32"/>
    </row>
    <row r="451" ht="13.5" customHeight="1">
      <c r="B451" s="32"/>
    </row>
    <row r="452" ht="13.5" customHeight="1">
      <c r="B452" s="32"/>
    </row>
    <row r="453" ht="13.5" customHeight="1">
      <c r="B453" s="32"/>
    </row>
    <row r="454" ht="13.5" customHeight="1">
      <c r="B454" s="32"/>
    </row>
    <row r="455" ht="13.5" customHeight="1">
      <c r="B455" s="32"/>
    </row>
    <row r="456" ht="13.5" customHeight="1">
      <c r="B456" s="32"/>
    </row>
    <row r="457" ht="13.5" customHeight="1">
      <c r="B457" s="32"/>
    </row>
    <row r="458" ht="13.5" customHeight="1">
      <c r="B458" s="32"/>
    </row>
    <row r="459" ht="13.5" customHeight="1">
      <c r="B459" s="32"/>
    </row>
    <row r="460" ht="13.5" customHeight="1">
      <c r="B460" s="32"/>
    </row>
    <row r="461" ht="13.5" customHeight="1">
      <c r="B461" s="32"/>
    </row>
    <row r="462" ht="13.5" customHeight="1">
      <c r="B462" s="32"/>
    </row>
    <row r="463" ht="13.5" customHeight="1">
      <c r="B463" s="32"/>
    </row>
    <row r="464" ht="13.5" customHeight="1">
      <c r="B464" s="32"/>
    </row>
    <row r="465" ht="13.5" customHeight="1">
      <c r="B465" s="32"/>
    </row>
    <row r="466" ht="13.5" customHeight="1">
      <c r="B466" s="32"/>
    </row>
    <row r="467" ht="13.5" customHeight="1">
      <c r="B467" s="32"/>
    </row>
    <row r="468" ht="13.5" customHeight="1">
      <c r="B468" s="32"/>
    </row>
    <row r="469" ht="13.5" customHeight="1">
      <c r="B469" s="32"/>
    </row>
    <row r="470" ht="13.5" customHeight="1">
      <c r="B470" s="32"/>
    </row>
    <row r="471" ht="13.5" customHeight="1">
      <c r="B471" s="32"/>
    </row>
    <row r="472" ht="13.5" customHeight="1">
      <c r="B472" s="32"/>
    </row>
    <row r="473" ht="13.5" customHeight="1">
      <c r="B473" s="32"/>
    </row>
    <row r="474" ht="13.5" customHeight="1">
      <c r="B474" s="32"/>
    </row>
    <row r="475" ht="13.5" customHeight="1">
      <c r="B475" s="32"/>
    </row>
    <row r="476" ht="13.5" customHeight="1">
      <c r="B476" s="32"/>
    </row>
    <row r="477" ht="13.5" customHeight="1">
      <c r="B477" s="32"/>
    </row>
    <row r="478" ht="13.5" customHeight="1">
      <c r="B478" s="32"/>
    </row>
    <row r="479" ht="13.5" customHeight="1">
      <c r="B479" s="32"/>
    </row>
    <row r="480" ht="13.5" customHeight="1">
      <c r="B480" s="32"/>
    </row>
    <row r="481" ht="13.5" customHeight="1">
      <c r="B481" s="32"/>
    </row>
    <row r="482" ht="13.5" customHeight="1">
      <c r="B482" s="32"/>
    </row>
    <row r="483" ht="13.5" customHeight="1">
      <c r="B483" s="32"/>
    </row>
    <row r="484" ht="13.5" customHeight="1">
      <c r="B484" s="32"/>
    </row>
    <row r="485" ht="13.5" customHeight="1">
      <c r="B485" s="32"/>
    </row>
    <row r="486" ht="13.5" customHeight="1">
      <c r="B486" s="32"/>
    </row>
    <row r="487" ht="13.5" customHeight="1">
      <c r="B487" s="32"/>
    </row>
    <row r="488" ht="13.5" customHeight="1">
      <c r="B488" s="32"/>
    </row>
    <row r="489" ht="13.5" customHeight="1">
      <c r="B489" s="32"/>
    </row>
    <row r="490" ht="13.5" customHeight="1">
      <c r="B490" s="32"/>
    </row>
    <row r="491" ht="13.5" customHeight="1">
      <c r="B491" s="32"/>
    </row>
    <row r="492" ht="13.5" customHeight="1">
      <c r="B492" s="32"/>
    </row>
    <row r="493" ht="13.5" customHeight="1">
      <c r="B493" s="32"/>
    </row>
    <row r="494" ht="13.5" customHeight="1">
      <c r="B494" s="32"/>
    </row>
    <row r="495" ht="13.5" customHeight="1">
      <c r="B495" s="32"/>
    </row>
    <row r="496" ht="13.5" customHeight="1">
      <c r="B496" s="32"/>
    </row>
    <row r="497" ht="13.5" customHeight="1">
      <c r="B497" s="32"/>
    </row>
    <row r="498" ht="13.5" customHeight="1">
      <c r="B498" s="32"/>
    </row>
    <row r="499" ht="13.5" customHeight="1">
      <c r="B499" s="32"/>
    </row>
    <row r="500" ht="13.5" customHeight="1">
      <c r="B500" s="32"/>
    </row>
    <row r="501" ht="13.5" customHeight="1">
      <c r="B501" s="32"/>
    </row>
    <row r="502" ht="13.5" customHeight="1">
      <c r="B502" s="32"/>
    </row>
    <row r="503" ht="13.5" customHeight="1">
      <c r="B503" s="32"/>
    </row>
    <row r="504" ht="13.5" customHeight="1">
      <c r="B504" s="32"/>
    </row>
    <row r="505" ht="13.5" customHeight="1">
      <c r="B505" s="32"/>
    </row>
    <row r="506" ht="13.5" customHeight="1">
      <c r="B506" s="32"/>
    </row>
    <row r="507" ht="13.5" customHeight="1">
      <c r="B507" s="32"/>
    </row>
    <row r="508" ht="13.5" customHeight="1">
      <c r="B508" s="32"/>
    </row>
    <row r="509" ht="13.5" customHeight="1">
      <c r="B509" s="32"/>
    </row>
    <row r="510" ht="13.5" customHeight="1">
      <c r="B510" s="32"/>
    </row>
    <row r="511" ht="13.5" customHeight="1">
      <c r="B511" s="32"/>
    </row>
    <row r="512" ht="13.5" customHeight="1">
      <c r="B512" s="32"/>
    </row>
    <row r="513" ht="13.5" customHeight="1">
      <c r="B513" s="32"/>
    </row>
    <row r="514" ht="13.5" customHeight="1">
      <c r="B514" s="32"/>
    </row>
    <row r="515" ht="13.5" customHeight="1">
      <c r="B515" s="32"/>
    </row>
    <row r="516" ht="13.5" customHeight="1">
      <c r="B516" s="32"/>
    </row>
    <row r="517" ht="13.5" customHeight="1">
      <c r="B517" s="32"/>
    </row>
    <row r="518" ht="13.5" customHeight="1">
      <c r="B518" s="32"/>
    </row>
    <row r="519" ht="13.5" customHeight="1">
      <c r="B519" s="32"/>
    </row>
    <row r="520" ht="13.5" customHeight="1">
      <c r="B520" s="32"/>
    </row>
    <row r="521" ht="13.5" customHeight="1">
      <c r="B521" s="32"/>
    </row>
    <row r="522" ht="13.5" customHeight="1">
      <c r="B522" s="32"/>
    </row>
    <row r="523" ht="13.5" customHeight="1">
      <c r="B523" s="32"/>
    </row>
    <row r="524" ht="13.5" customHeight="1">
      <c r="B524" s="32"/>
    </row>
    <row r="525" ht="13.5" customHeight="1">
      <c r="B525" s="32"/>
    </row>
    <row r="526" ht="13.5" customHeight="1">
      <c r="B526" s="32"/>
    </row>
    <row r="527" ht="13.5" customHeight="1">
      <c r="B527" s="32"/>
    </row>
    <row r="528" ht="13.5" customHeight="1">
      <c r="B528" s="32"/>
    </row>
    <row r="529" ht="13.5" customHeight="1">
      <c r="B529" s="32"/>
    </row>
    <row r="530" ht="13.5" customHeight="1">
      <c r="B530" s="32"/>
    </row>
    <row r="531" ht="13.5" customHeight="1">
      <c r="B531" s="32"/>
    </row>
    <row r="532" ht="13.5" customHeight="1">
      <c r="B532" s="32"/>
    </row>
    <row r="533" ht="13.5" customHeight="1">
      <c r="B533" s="32"/>
    </row>
    <row r="534" ht="13.5" customHeight="1">
      <c r="B534" s="32"/>
    </row>
    <row r="535" ht="13.5" customHeight="1">
      <c r="B535" s="32"/>
    </row>
    <row r="536" ht="13.5" customHeight="1">
      <c r="B536" s="32"/>
    </row>
    <row r="537" ht="13.5" customHeight="1">
      <c r="B537" s="32"/>
    </row>
    <row r="538" ht="13.5" customHeight="1">
      <c r="B538" s="32"/>
    </row>
    <row r="539" ht="13.5" customHeight="1">
      <c r="B539" s="32"/>
    </row>
    <row r="540" ht="13.5" customHeight="1">
      <c r="B540" s="32"/>
    </row>
    <row r="541" ht="13.5" customHeight="1">
      <c r="B541" s="32"/>
    </row>
    <row r="542" ht="13.5" customHeight="1">
      <c r="B542" s="32"/>
    </row>
    <row r="543" ht="13.5" customHeight="1">
      <c r="B543" s="32"/>
    </row>
    <row r="544" ht="13.5" customHeight="1">
      <c r="B544" s="32"/>
    </row>
    <row r="545" ht="13.5" customHeight="1">
      <c r="B545" s="32"/>
    </row>
    <row r="546" ht="13.5" customHeight="1">
      <c r="B546" s="32"/>
    </row>
    <row r="547" ht="13.5" customHeight="1">
      <c r="B547" s="32"/>
    </row>
    <row r="548" ht="13.5" customHeight="1">
      <c r="B548" s="32"/>
    </row>
    <row r="549" ht="13.5" customHeight="1">
      <c r="B549" s="32"/>
    </row>
    <row r="550" ht="13.5" customHeight="1">
      <c r="B550" s="32"/>
    </row>
    <row r="551" ht="13.5" customHeight="1">
      <c r="B551" s="32"/>
    </row>
    <row r="552" ht="13.5" customHeight="1">
      <c r="B552" s="32"/>
    </row>
    <row r="553" ht="13.5" customHeight="1">
      <c r="B553" s="32"/>
    </row>
    <row r="554" ht="13.5" customHeight="1">
      <c r="B554" s="32"/>
    </row>
    <row r="555" ht="13.5" customHeight="1">
      <c r="B555" s="32"/>
    </row>
    <row r="556" ht="13.5" customHeight="1">
      <c r="B556" s="32"/>
    </row>
    <row r="557" ht="13.5" customHeight="1">
      <c r="B557" s="32"/>
    </row>
    <row r="558" ht="13.5" customHeight="1">
      <c r="B558" s="32"/>
    </row>
    <row r="559" ht="13.5" customHeight="1">
      <c r="B559" s="32"/>
    </row>
    <row r="560" ht="13.5" customHeight="1">
      <c r="B560" s="32"/>
    </row>
    <row r="561" ht="13.5" customHeight="1">
      <c r="B561" s="32"/>
    </row>
    <row r="562" ht="13.5" customHeight="1">
      <c r="B562" s="32"/>
    </row>
    <row r="563" ht="13.5" customHeight="1">
      <c r="B563" s="32"/>
    </row>
    <row r="564" ht="13.5" customHeight="1">
      <c r="B564" s="32"/>
    </row>
    <row r="565" ht="13.5" customHeight="1">
      <c r="B565" s="32"/>
    </row>
    <row r="566" ht="13.5" customHeight="1">
      <c r="B566" s="32"/>
    </row>
    <row r="567" ht="13.5" customHeight="1">
      <c r="B567" s="32"/>
    </row>
    <row r="568" ht="13.5" customHeight="1">
      <c r="B568" s="32"/>
    </row>
    <row r="569" ht="13.5" customHeight="1">
      <c r="B569" s="32"/>
    </row>
    <row r="570" ht="13.5" customHeight="1">
      <c r="B570" s="32"/>
    </row>
    <row r="571" ht="13.5" customHeight="1">
      <c r="B571" s="32"/>
    </row>
    <row r="572" ht="13.5" customHeight="1">
      <c r="B572" s="32"/>
    </row>
    <row r="573" ht="13.5" customHeight="1">
      <c r="B573" s="32"/>
    </row>
    <row r="574" ht="13.5" customHeight="1">
      <c r="B574" s="32"/>
    </row>
    <row r="575" ht="13.5" customHeight="1">
      <c r="B575" s="32"/>
    </row>
    <row r="576" ht="13.5" customHeight="1">
      <c r="B576" s="32"/>
    </row>
    <row r="577" ht="13.5" customHeight="1">
      <c r="B577" s="32"/>
    </row>
    <row r="578" ht="13.5" customHeight="1">
      <c r="B578" s="32"/>
    </row>
    <row r="579" ht="13.5" customHeight="1">
      <c r="B579" s="32"/>
    </row>
    <row r="580" ht="13.5" customHeight="1">
      <c r="B580" s="32"/>
    </row>
    <row r="581" ht="13.5" customHeight="1">
      <c r="B581" s="32"/>
    </row>
    <row r="582" ht="13.5" customHeight="1">
      <c r="B582" s="32"/>
    </row>
    <row r="583" ht="13.5" customHeight="1">
      <c r="B583" s="32"/>
    </row>
    <row r="584" ht="13.5" customHeight="1">
      <c r="B584" s="32"/>
    </row>
    <row r="585" ht="13.5" customHeight="1">
      <c r="B585" s="32"/>
    </row>
    <row r="586" ht="13.5" customHeight="1">
      <c r="B586" s="32"/>
    </row>
    <row r="587" ht="13.5" customHeight="1">
      <c r="B587" s="32"/>
    </row>
    <row r="588" ht="13.5" customHeight="1">
      <c r="B588" s="32"/>
    </row>
    <row r="589" ht="13.5" customHeight="1">
      <c r="B589" s="32"/>
    </row>
    <row r="590" ht="13.5" customHeight="1">
      <c r="B590" s="32"/>
    </row>
    <row r="591" ht="13.5" customHeight="1">
      <c r="B591" s="32"/>
    </row>
    <row r="592" ht="13.5" customHeight="1">
      <c r="B592" s="32"/>
    </row>
    <row r="593" ht="13.5" customHeight="1">
      <c r="B593" s="32"/>
    </row>
    <row r="594" ht="13.5" customHeight="1">
      <c r="B594" s="32"/>
    </row>
    <row r="595" ht="13.5" customHeight="1">
      <c r="B595" s="32"/>
    </row>
    <row r="596" ht="13.5" customHeight="1">
      <c r="B596" s="32"/>
    </row>
    <row r="597" ht="13.5" customHeight="1">
      <c r="B597" s="32"/>
    </row>
    <row r="598" ht="13.5" customHeight="1">
      <c r="B598" s="32"/>
    </row>
    <row r="599" ht="13.5" customHeight="1">
      <c r="B599" s="32"/>
    </row>
    <row r="600" ht="13.5" customHeight="1">
      <c r="B600" s="32"/>
    </row>
    <row r="601" ht="13.5" customHeight="1">
      <c r="B601" s="32"/>
    </row>
    <row r="602" ht="13.5" customHeight="1">
      <c r="B602" s="32"/>
    </row>
    <row r="603" ht="13.5" customHeight="1">
      <c r="B603" s="32"/>
    </row>
    <row r="604" ht="13.5" customHeight="1">
      <c r="B604" s="32"/>
    </row>
    <row r="605" ht="13.5" customHeight="1">
      <c r="B605" s="32"/>
    </row>
    <row r="606" ht="13.5" customHeight="1">
      <c r="B606" s="32"/>
    </row>
    <row r="607" ht="13.5" customHeight="1">
      <c r="B607" s="32"/>
    </row>
    <row r="608" ht="13.5" customHeight="1">
      <c r="B608" s="32"/>
    </row>
    <row r="609" ht="13.5" customHeight="1">
      <c r="B609" s="32"/>
    </row>
    <row r="610" ht="13.5" customHeight="1">
      <c r="B610" s="32"/>
    </row>
    <row r="611" ht="13.5" customHeight="1">
      <c r="B611" s="32"/>
    </row>
    <row r="612" ht="13.5" customHeight="1">
      <c r="B612" s="32"/>
    </row>
    <row r="613" ht="13.5" customHeight="1">
      <c r="B613" s="32"/>
    </row>
    <row r="614" ht="13.5" customHeight="1">
      <c r="B614" s="32"/>
    </row>
    <row r="615" ht="13.5" customHeight="1">
      <c r="B615" s="32"/>
    </row>
    <row r="616" ht="13.5" customHeight="1">
      <c r="B616" s="32"/>
    </row>
    <row r="617" ht="13.5" customHeight="1">
      <c r="B617" s="32"/>
    </row>
    <row r="618" ht="13.5" customHeight="1">
      <c r="B618" s="32"/>
    </row>
    <row r="619" ht="13.5" customHeight="1">
      <c r="B619" s="32"/>
    </row>
    <row r="620" ht="13.5" customHeight="1">
      <c r="B620" s="32"/>
    </row>
    <row r="621" ht="13.5" customHeight="1">
      <c r="B621" s="32"/>
    </row>
    <row r="622" ht="13.5" customHeight="1">
      <c r="B622" s="32"/>
    </row>
    <row r="623" ht="13.5" customHeight="1">
      <c r="B623" s="32"/>
    </row>
    <row r="624" ht="13.5" customHeight="1">
      <c r="B624" s="32"/>
    </row>
    <row r="625" ht="13.5" customHeight="1">
      <c r="B625" s="32"/>
    </row>
    <row r="626" ht="13.5" customHeight="1">
      <c r="B626" s="32"/>
    </row>
    <row r="627" ht="13.5" customHeight="1">
      <c r="B627" s="32"/>
    </row>
    <row r="628" ht="13.5" customHeight="1">
      <c r="B628" s="32"/>
    </row>
    <row r="629" ht="13.5" customHeight="1">
      <c r="B629" s="32"/>
    </row>
    <row r="630" ht="13.5" customHeight="1">
      <c r="B630" s="32"/>
    </row>
    <row r="631" ht="13.5" customHeight="1">
      <c r="B631" s="32"/>
    </row>
    <row r="632" ht="13.5" customHeight="1">
      <c r="B632" s="32"/>
    </row>
    <row r="633" ht="13.5" customHeight="1">
      <c r="B633" s="32"/>
    </row>
    <row r="634" ht="13.5" customHeight="1">
      <c r="B634" s="32"/>
    </row>
    <row r="635" ht="13.5" customHeight="1">
      <c r="B635" s="32"/>
    </row>
    <row r="636" ht="13.5" customHeight="1">
      <c r="B636" s="32"/>
    </row>
    <row r="637" ht="13.5" customHeight="1">
      <c r="B637" s="32"/>
    </row>
    <row r="638" ht="13.5" customHeight="1">
      <c r="B638" s="32"/>
    </row>
    <row r="639" ht="13.5" customHeight="1">
      <c r="B639" s="32"/>
    </row>
    <row r="640" ht="13.5" customHeight="1">
      <c r="B640" s="32"/>
    </row>
    <row r="641" ht="13.5" customHeight="1">
      <c r="B641" s="32"/>
    </row>
    <row r="642" ht="13.5" customHeight="1">
      <c r="B642" s="32"/>
    </row>
    <row r="643" ht="13.5" customHeight="1">
      <c r="B643" s="32"/>
    </row>
    <row r="644" ht="13.5" customHeight="1">
      <c r="B644" s="32"/>
    </row>
    <row r="645" ht="13.5" customHeight="1">
      <c r="B645" s="32"/>
    </row>
    <row r="646" ht="13.5" customHeight="1">
      <c r="B646" s="32"/>
    </row>
    <row r="647" ht="13.5" customHeight="1">
      <c r="B647" s="32"/>
    </row>
    <row r="648" ht="13.5" customHeight="1">
      <c r="B648" s="32"/>
    </row>
    <row r="649" ht="13.5" customHeight="1">
      <c r="B649" s="32"/>
    </row>
    <row r="650" ht="13.5" customHeight="1">
      <c r="B650" s="32"/>
    </row>
    <row r="651" ht="13.5" customHeight="1">
      <c r="B651" s="32"/>
    </row>
    <row r="652" ht="13.5" customHeight="1">
      <c r="B652" s="32"/>
    </row>
    <row r="653" ht="13.5" customHeight="1">
      <c r="B653" s="32"/>
    </row>
    <row r="654" ht="13.5" customHeight="1">
      <c r="B654" s="32"/>
    </row>
    <row r="655" ht="13.5" customHeight="1">
      <c r="B655" s="32"/>
    </row>
    <row r="656" ht="13.5" customHeight="1">
      <c r="B656" s="32"/>
    </row>
    <row r="657" ht="13.5" customHeight="1">
      <c r="B657" s="32"/>
    </row>
    <row r="658" ht="13.5" customHeight="1">
      <c r="B658" s="32"/>
    </row>
    <row r="659" ht="13.5" customHeight="1">
      <c r="B659" s="32"/>
    </row>
    <row r="660" ht="13.5" customHeight="1">
      <c r="B660" s="32"/>
    </row>
    <row r="661" ht="13.5" customHeight="1">
      <c r="B661" s="32"/>
    </row>
    <row r="662" ht="13.5" customHeight="1">
      <c r="B662" s="32"/>
    </row>
    <row r="663" ht="13.5" customHeight="1">
      <c r="B663" s="32"/>
    </row>
    <row r="664" ht="13.5" customHeight="1">
      <c r="B664" s="32"/>
    </row>
    <row r="665" ht="13.5" customHeight="1">
      <c r="B665" s="32"/>
    </row>
    <row r="666" ht="13.5" customHeight="1">
      <c r="B666" s="32"/>
    </row>
    <row r="667" ht="13.5" customHeight="1">
      <c r="B667" s="32"/>
    </row>
    <row r="668" ht="13.5" customHeight="1">
      <c r="B668" s="32"/>
    </row>
    <row r="669" ht="13.5" customHeight="1">
      <c r="B669" s="32"/>
    </row>
    <row r="670" ht="13.5" customHeight="1">
      <c r="B670" s="32"/>
    </row>
    <row r="671" ht="13.5" customHeight="1">
      <c r="B671" s="32"/>
    </row>
    <row r="672" ht="13.5" customHeight="1">
      <c r="B672" s="32"/>
    </row>
    <row r="673" ht="13.5" customHeight="1">
      <c r="B673" s="32"/>
    </row>
    <row r="674" ht="13.5" customHeight="1">
      <c r="B674" s="32"/>
    </row>
    <row r="675" ht="13.5" customHeight="1">
      <c r="B675" s="32"/>
    </row>
    <row r="676" ht="13.5" customHeight="1">
      <c r="B676" s="32"/>
    </row>
    <row r="677" ht="13.5" customHeight="1">
      <c r="B677" s="32"/>
    </row>
    <row r="678" ht="13.5" customHeight="1">
      <c r="B678" s="32"/>
    </row>
    <row r="679" ht="13.5" customHeight="1">
      <c r="B679" s="32"/>
    </row>
    <row r="680" ht="13.5" customHeight="1">
      <c r="B680" s="32"/>
    </row>
    <row r="681" ht="13.5" customHeight="1">
      <c r="B681" s="32"/>
    </row>
    <row r="682" ht="13.5" customHeight="1">
      <c r="B682" s="32"/>
    </row>
    <row r="683" ht="13.5" customHeight="1">
      <c r="B683" s="32"/>
    </row>
    <row r="684" ht="13.5" customHeight="1">
      <c r="B684" s="32"/>
    </row>
    <row r="685" ht="13.5" customHeight="1">
      <c r="B685" s="32"/>
    </row>
    <row r="686" ht="13.5" customHeight="1">
      <c r="B686" s="32"/>
    </row>
    <row r="687" ht="13.5" customHeight="1">
      <c r="B687" s="32"/>
    </row>
    <row r="688" ht="13.5" customHeight="1">
      <c r="B688" s="32"/>
    </row>
    <row r="689" ht="13.5" customHeight="1">
      <c r="B689" s="32"/>
    </row>
    <row r="690" ht="13.5" customHeight="1">
      <c r="B690" s="32"/>
    </row>
    <row r="691" ht="13.5" customHeight="1">
      <c r="B691" s="32"/>
    </row>
    <row r="692" ht="13.5" customHeight="1">
      <c r="B692" s="32"/>
    </row>
    <row r="693" ht="13.5" customHeight="1">
      <c r="B693" s="32"/>
    </row>
    <row r="694" ht="13.5" customHeight="1">
      <c r="B694" s="32"/>
    </row>
    <row r="695" ht="13.5" customHeight="1">
      <c r="B695" s="32"/>
    </row>
    <row r="696" ht="13.5" customHeight="1">
      <c r="B696" s="32"/>
    </row>
    <row r="697" ht="13.5" customHeight="1">
      <c r="B697" s="32"/>
    </row>
    <row r="698" ht="13.5" customHeight="1">
      <c r="B698" s="32"/>
    </row>
    <row r="699" ht="13.5" customHeight="1">
      <c r="B699" s="32"/>
    </row>
    <row r="700" ht="13.5" customHeight="1">
      <c r="B700" s="32"/>
    </row>
    <row r="701" ht="13.5" customHeight="1">
      <c r="B701" s="32"/>
    </row>
    <row r="702" ht="13.5" customHeight="1">
      <c r="B702" s="32"/>
    </row>
    <row r="703" ht="13.5" customHeight="1">
      <c r="B703" s="32"/>
    </row>
    <row r="704" ht="13.5" customHeight="1">
      <c r="B704" s="32"/>
    </row>
    <row r="705" ht="13.5" customHeight="1">
      <c r="B705" s="32"/>
    </row>
    <row r="706" ht="13.5" customHeight="1">
      <c r="B706" s="32"/>
    </row>
    <row r="707" ht="13.5" customHeight="1">
      <c r="B707" s="32"/>
    </row>
    <row r="708" ht="13.5" customHeight="1">
      <c r="B708" s="32"/>
    </row>
    <row r="709" ht="13.5" customHeight="1">
      <c r="B709" s="32"/>
    </row>
    <row r="710" ht="13.5" customHeight="1">
      <c r="B710" s="32"/>
    </row>
    <row r="711" ht="13.5" customHeight="1">
      <c r="B711" s="32"/>
    </row>
    <row r="712" ht="13.5" customHeight="1">
      <c r="B712" s="32"/>
    </row>
    <row r="713" ht="13.5" customHeight="1">
      <c r="B713" s="32"/>
    </row>
    <row r="714" ht="13.5" customHeight="1">
      <c r="B714" s="32"/>
    </row>
    <row r="715" ht="13.5" customHeight="1">
      <c r="B715" s="32"/>
    </row>
    <row r="716" ht="13.5" customHeight="1">
      <c r="B716" s="32"/>
    </row>
    <row r="717" ht="13.5" customHeight="1">
      <c r="B717" s="32"/>
    </row>
    <row r="718" ht="13.5" customHeight="1">
      <c r="B718" s="32"/>
    </row>
    <row r="719" ht="13.5" customHeight="1">
      <c r="B719" s="32"/>
    </row>
    <row r="720" ht="13.5" customHeight="1">
      <c r="B720" s="32"/>
    </row>
    <row r="721" ht="13.5" customHeight="1">
      <c r="B721" s="32"/>
    </row>
    <row r="722" ht="13.5" customHeight="1">
      <c r="B722" s="32"/>
    </row>
    <row r="723" ht="13.5" customHeight="1">
      <c r="B723" s="32"/>
    </row>
    <row r="724" ht="13.5" customHeight="1">
      <c r="B724" s="32"/>
    </row>
    <row r="725" ht="13.5" customHeight="1">
      <c r="B725" s="32"/>
    </row>
    <row r="726" ht="13.5" customHeight="1">
      <c r="B726" s="32"/>
    </row>
    <row r="727" ht="13.5" customHeight="1">
      <c r="B727" s="32"/>
    </row>
    <row r="728" ht="13.5" customHeight="1">
      <c r="B728" s="32"/>
    </row>
    <row r="729" ht="13.5" customHeight="1">
      <c r="B729" s="32"/>
    </row>
    <row r="730" ht="13.5" customHeight="1">
      <c r="B730" s="32"/>
    </row>
    <row r="731" ht="13.5" customHeight="1">
      <c r="B731" s="32"/>
    </row>
    <row r="732" ht="13.5" customHeight="1">
      <c r="B732" s="32"/>
    </row>
    <row r="733" ht="13.5" customHeight="1">
      <c r="B733" s="32"/>
    </row>
    <row r="734" ht="13.5" customHeight="1">
      <c r="B734" s="32"/>
    </row>
    <row r="735" ht="13.5" customHeight="1">
      <c r="B735" s="32"/>
    </row>
    <row r="736" ht="13.5" customHeight="1">
      <c r="B736" s="32"/>
    </row>
    <row r="737" ht="13.5" customHeight="1">
      <c r="B737" s="32"/>
    </row>
    <row r="738" ht="13.5" customHeight="1">
      <c r="B738" s="32"/>
    </row>
    <row r="739" ht="13.5" customHeight="1">
      <c r="B739" s="32"/>
    </row>
    <row r="740" ht="13.5" customHeight="1">
      <c r="B740" s="32"/>
    </row>
    <row r="741" ht="13.5" customHeight="1">
      <c r="B741" s="32"/>
    </row>
    <row r="742" ht="13.5" customHeight="1">
      <c r="B742" s="32"/>
    </row>
    <row r="743" ht="13.5" customHeight="1">
      <c r="B743" s="32"/>
    </row>
    <row r="744" ht="13.5" customHeight="1">
      <c r="B744" s="32"/>
    </row>
    <row r="745" ht="13.5" customHeight="1">
      <c r="B745" s="32"/>
    </row>
    <row r="746" ht="13.5" customHeight="1">
      <c r="B746" s="32"/>
    </row>
    <row r="747" ht="13.5" customHeight="1">
      <c r="B747" s="32"/>
    </row>
    <row r="748" ht="13.5" customHeight="1">
      <c r="B748" s="32"/>
    </row>
    <row r="749" ht="13.5" customHeight="1">
      <c r="B749" s="32"/>
    </row>
    <row r="750" ht="13.5" customHeight="1">
      <c r="B750" s="32"/>
    </row>
    <row r="751" ht="13.5" customHeight="1">
      <c r="B751" s="32"/>
    </row>
    <row r="752" ht="13.5" customHeight="1">
      <c r="B752" s="32"/>
    </row>
    <row r="753" ht="13.5" customHeight="1">
      <c r="B753" s="32"/>
    </row>
    <row r="754" ht="13.5" customHeight="1">
      <c r="B754" s="32"/>
    </row>
    <row r="755" ht="13.5" customHeight="1">
      <c r="B755" s="32"/>
    </row>
    <row r="756" ht="13.5" customHeight="1">
      <c r="B756" s="32"/>
    </row>
    <row r="757" ht="13.5" customHeight="1">
      <c r="B757" s="32"/>
    </row>
    <row r="758" ht="13.5" customHeight="1">
      <c r="B758" s="32"/>
    </row>
    <row r="759" ht="13.5" customHeight="1">
      <c r="B759" s="32"/>
    </row>
    <row r="760" ht="13.5" customHeight="1">
      <c r="B760" s="32"/>
    </row>
    <row r="761" ht="13.5" customHeight="1">
      <c r="B761" s="32"/>
    </row>
    <row r="762" ht="13.5" customHeight="1">
      <c r="B762" s="32"/>
    </row>
    <row r="763" ht="13.5" customHeight="1">
      <c r="B763" s="32"/>
    </row>
    <row r="764" ht="13.5" customHeight="1">
      <c r="B764" s="32"/>
    </row>
    <row r="765" ht="13.5" customHeight="1">
      <c r="B765" s="32"/>
    </row>
    <row r="766" ht="13.5" customHeight="1">
      <c r="B766" s="32"/>
    </row>
    <row r="767" ht="13.5" customHeight="1">
      <c r="B767" s="32"/>
    </row>
    <row r="768" ht="13.5" customHeight="1">
      <c r="B768" s="32"/>
    </row>
    <row r="769" ht="13.5" customHeight="1">
      <c r="B769" s="32"/>
    </row>
    <row r="770" ht="13.5" customHeight="1">
      <c r="B770" s="32"/>
    </row>
    <row r="771" ht="13.5" customHeight="1">
      <c r="B771" s="32"/>
    </row>
    <row r="772" ht="13.5" customHeight="1">
      <c r="B772" s="32"/>
    </row>
    <row r="773" ht="13.5" customHeight="1">
      <c r="B773" s="32"/>
    </row>
    <row r="774" ht="13.5" customHeight="1">
      <c r="B774" s="32"/>
    </row>
    <row r="775" ht="13.5" customHeight="1">
      <c r="B775" s="32"/>
    </row>
    <row r="776" ht="13.5" customHeight="1">
      <c r="B776" s="32"/>
    </row>
    <row r="777" ht="13.5" customHeight="1">
      <c r="B777" s="32"/>
    </row>
    <row r="778" ht="13.5" customHeight="1">
      <c r="B778" s="32"/>
    </row>
    <row r="779" ht="13.5" customHeight="1">
      <c r="B779" s="32"/>
    </row>
    <row r="780" ht="13.5" customHeight="1">
      <c r="B780" s="32"/>
    </row>
    <row r="781" ht="13.5" customHeight="1">
      <c r="B781" s="32"/>
    </row>
    <row r="782" ht="13.5" customHeight="1">
      <c r="B782" s="32"/>
    </row>
    <row r="783" ht="13.5" customHeight="1">
      <c r="B783" s="32"/>
    </row>
    <row r="784" ht="13.5" customHeight="1">
      <c r="B784" s="32"/>
    </row>
    <row r="785" ht="13.5" customHeight="1">
      <c r="B785" s="32"/>
    </row>
    <row r="786" ht="13.5" customHeight="1">
      <c r="B786" s="32"/>
    </row>
    <row r="787" ht="13.5" customHeight="1">
      <c r="B787" s="32"/>
    </row>
    <row r="788" ht="13.5" customHeight="1">
      <c r="B788" s="32"/>
    </row>
    <row r="789" ht="13.5" customHeight="1">
      <c r="B789" s="32"/>
    </row>
    <row r="790" ht="13.5" customHeight="1">
      <c r="B790" s="32"/>
    </row>
    <row r="791" ht="13.5" customHeight="1">
      <c r="B791" s="32"/>
    </row>
    <row r="792" ht="13.5" customHeight="1">
      <c r="B792" s="32"/>
    </row>
    <row r="793" ht="13.5" customHeight="1">
      <c r="B793" s="32"/>
    </row>
    <row r="794" ht="13.5" customHeight="1">
      <c r="B794" s="32"/>
    </row>
    <row r="795" ht="13.5" customHeight="1">
      <c r="B795" s="32"/>
    </row>
    <row r="796" ht="13.5" customHeight="1">
      <c r="B796" s="32"/>
    </row>
    <row r="797" ht="13.5" customHeight="1">
      <c r="B797" s="32"/>
    </row>
    <row r="798" ht="13.5" customHeight="1">
      <c r="B798" s="32"/>
    </row>
    <row r="799" ht="13.5" customHeight="1">
      <c r="B799" s="32"/>
    </row>
    <row r="800" ht="13.5" customHeight="1">
      <c r="B800" s="32"/>
    </row>
    <row r="801" ht="13.5" customHeight="1">
      <c r="B801" s="32"/>
    </row>
    <row r="802" ht="13.5" customHeight="1">
      <c r="B802" s="32"/>
    </row>
    <row r="803" ht="13.5" customHeight="1">
      <c r="B803" s="32"/>
    </row>
    <row r="804" ht="13.5" customHeight="1">
      <c r="B804" s="32"/>
    </row>
    <row r="805" ht="13.5" customHeight="1">
      <c r="B805" s="32"/>
    </row>
    <row r="806" ht="13.5" customHeight="1">
      <c r="B806" s="32"/>
    </row>
    <row r="807" ht="13.5" customHeight="1">
      <c r="B807" s="32"/>
    </row>
    <row r="808" ht="13.5" customHeight="1">
      <c r="B808" s="32"/>
    </row>
    <row r="809" ht="13.5" customHeight="1">
      <c r="B809" s="32"/>
    </row>
    <row r="810" ht="13.5" customHeight="1">
      <c r="B810" s="32"/>
    </row>
    <row r="811" ht="13.5" customHeight="1">
      <c r="B811" s="32"/>
    </row>
    <row r="812" ht="13.5" customHeight="1">
      <c r="B812" s="32"/>
    </row>
    <row r="813" ht="13.5" customHeight="1">
      <c r="B813" s="32"/>
    </row>
    <row r="814" ht="13.5" customHeight="1">
      <c r="B814" s="32"/>
    </row>
    <row r="815" ht="13.5" customHeight="1">
      <c r="B815" s="32"/>
    </row>
    <row r="816" ht="13.5" customHeight="1">
      <c r="B816" s="32"/>
    </row>
    <row r="817" ht="13.5" customHeight="1">
      <c r="B817" s="32"/>
    </row>
    <row r="818" ht="13.5" customHeight="1">
      <c r="B818" s="32"/>
    </row>
    <row r="819" ht="13.5" customHeight="1">
      <c r="B819" s="32"/>
    </row>
    <row r="820" ht="13.5" customHeight="1">
      <c r="B820" s="32"/>
    </row>
    <row r="821" ht="13.5" customHeight="1">
      <c r="B821" s="32"/>
    </row>
    <row r="822" ht="13.5" customHeight="1">
      <c r="B822" s="32"/>
    </row>
    <row r="823" ht="13.5" customHeight="1">
      <c r="B823" s="32"/>
    </row>
    <row r="824" ht="13.5" customHeight="1">
      <c r="B824" s="32"/>
    </row>
    <row r="825" ht="13.5" customHeight="1">
      <c r="B825" s="32"/>
    </row>
    <row r="826" ht="13.5" customHeight="1">
      <c r="B826" s="32"/>
    </row>
    <row r="827" ht="13.5" customHeight="1">
      <c r="B827" s="32"/>
    </row>
    <row r="828" ht="13.5" customHeight="1">
      <c r="B828" s="32"/>
    </row>
    <row r="829" ht="13.5" customHeight="1">
      <c r="B829" s="32"/>
    </row>
    <row r="830" ht="13.5" customHeight="1">
      <c r="B830" s="32"/>
    </row>
    <row r="831" ht="13.5" customHeight="1">
      <c r="B831" s="32"/>
    </row>
    <row r="832" ht="13.5" customHeight="1">
      <c r="B832" s="32"/>
    </row>
    <row r="833" ht="13.5" customHeight="1">
      <c r="B833" s="32"/>
    </row>
    <row r="834" ht="13.5" customHeight="1">
      <c r="B834" s="32"/>
    </row>
    <row r="835" ht="13.5" customHeight="1">
      <c r="B835" s="32"/>
    </row>
    <row r="836" ht="13.5" customHeight="1">
      <c r="B836" s="32"/>
    </row>
    <row r="837" ht="13.5" customHeight="1">
      <c r="B837" s="32"/>
    </row>
    <row r="838" ht="13.5" customHeight="1">
      <c r="B838" s="32"/>
    </row>
    <row r="839" ht="13.5" customHeight="1">
      <c r="B839" s="32"/>
    </row>
    <row r="840" ht="13.5" customHeight="1">
      <c r="B840" s="32"/>
    </row>
    <row r="841" ht="13.5" customHeight="1">
      <c r="B841" s="32"/>
    </row>
    <row r="842" ht="13.5" customHeight="1">
      <c r="B842" s="32"/>
    </row>
    <row r="843" ht="13.5" customHeight="1">
      <c r="B843" s="32"/>
    </row>
    <row r="844" ht="13.5" customHeight="1">
      <c r="B844" s="32"/>
    </row>
    <row r="845" ht="13.5" customHeight="1">
      <c r="B845" s="32"/>
    </row>
    <row r="846" ht="13.5" customHeight="1">
      <c r="B846" s="32"/>
    </row>
    <row r="847" ht="13.5" customHeight="1">
      <c r="B847" s="32"/>
    </row>
    <row r="848" ht="13.5" customHeight="1">
      <c r="B848" s="32"/>
    </row>
    <row r="849" ht="13.5" customHeight="1">
      <c r="B849" s="32"/>
    </row>
    <row r="850" ht="13.5" customHeight="1">
      <c r="B850" s="32"/>
    </row>
    <row r="851" ht="13.5" customHeight="1">
      <c r="B851" s="32"/>
    </row>
    <row r="852" ht="13.5" customHeight="1">
      <c r="B852" s="32"/>
    </row>
    <row r="853" ht="13.5" customHeight="1">
      <c r="B853" s="32"/>
    </row>
    <row r="854" ht="13.5" customHeight="1">
      <c r="B854" s="32"/>
    </row>
    <row r="855" ht="13.5" customHeight="1">
      <c r="B855" s="32"/>
    </row>
    <row r="856" ht="13.5" customHeight="1">
      <c r="B856" s="32"/>
    </row>
    <row r="857" ht="13.5" customHeight="1">
      <c r="B857" s="32"/>
    </row>
    <row r="858" ht="13.5" customHeight="1">
      <c r="B858" s="32"/>
    </row>
    <row r="859" ht="13.5" customHeight="1">
      <c r="B859" s="32"/>
    </row>
    <row r="860" ht="13.5" customHeight="1">
      <c r="B860" s="32"/>
    </row>
    <row r="861" ht="13.5" customHeight="1">
      <c r="B861" s="32"/>
    </row>
    <row r="862" ht="13.5" customHeight="1">
      <c r="B862" s="32"/>
    </row>
    <row r="863" ht="13.5" customHeight="1">
      <c r="B863" s="32"/>
    </row>
    <row r="864" ht="13.5" customHeight="1">
      <c r="B864" s="32"/>
    </row>
    <row r="865" ht="13.5" customHeight="1">
      <c r="B865" s="32"/>
    </row>
    <row r="866" ht="13.5" customHeight="1">
      <c r="B866" s="32"/>
    </row>
    <row r="867" ht="13.5" customHeight="1">
      <c r="B867" s="32"/>
    </row>
    <row r="868" ht="13.5" customHeight="1">
      <c r="B868" s="32"/>
    </row>
    <row r="869" ht="13.5" customHeight="1">
      <c r="B869" s="32"/>
    </row>
    <row r="870" ht="13.5" customHeight="1">
      <c r="B870" s="32"/>
    </row>
    <row r="871" ht="13.5" customHeight="1">
      <c r="B871" s="32"/>
    </row>
    <row r="872" ht="13.5" customHeight="1">
      <c r="B872" s="32"/>
    </row>
    <row r="873" ht="13.5" customHeight="1">
      <c r="B873" s="32"/>
    </row>
    <row r="874" ht="13.5" customHeight="1">
      <c r="B874" s="32"/>
    </row>
    <row r="875" ht="13.5" customHeight="1">
      <c r="B875" s="32"/>
    </row>
    <row r="876" ht="13.5" customHeight="1">
      <c r="B876" s="32"/>
    </row>
    <row r="877" ht="13.5" customHeight="1">
      <c r="B877" s="32"/>
    </row>
    <row r="878" ht="13.5" customHeight="1">
      <c r="B878" s="32"/>
    </row>
    <row r="879" ht="13.5" customHeight="1">
      <c r="B879" s="32"/>
    </row>
    <row r="880" ht="13.5" customHeight="1">
      <c r="B880" s="32"/>
    </row>
    <row r="881" ht="13.5" customHeight="1">
      <c r="B881" s="32"/>
    </row>
    <row r="882" ht="13.5" customHeight="1">
      <c r="B882" s="32"/>
    </row>
    <row r="883" ht="13.5" customHeight="1">
      <c r="B883" s="32"/>
    </row>
    <row r="884" ht="13.5" customHeight="1">
      <c r="B884" s="32"/>
    </row>
    <row r="885" ht="13.5" customHeight="1">
      <c r="B885" s="32"/>
    </row>
    <row r="886" ht="13.5" customHeight="1">
      <c r="B886" s="32"/>
    </row>
    <row r="887" ht="13.5" customHeight="1">
      <c r="B887" s="32"/>
    </row>
    <row r="888" ht="13.5" customHeight="1">
      <c r="B888" s="32"/>
    </row>
    <row r="889" ht="13.5" customHeight="1">
      <c r="B889" s="32"/>
    </row>
    <row r="890" ht="13.5" customHeight="1">
      <c r="B890" s="32"/>
    </row>
    <row r="891" ht="13.5" customHeight="1">
      <c r="B891" s="32"/>
    </row>
    <row r="892" ht="13.5" customHeight="1">
      <c r="B892" s="32"/>
    </row>
    <row r="893" ht="13.5" customHeight="1">
      <c r="B893" s="32"/>
    </row>
    <row r="894" ht="13.5" customHeight="1">
      <c r="B894" s="32"/>
    </row>
    <row r="895" ht="13.5" customHeight="1">
      <c r="B895" s="32"/>
    </row>
    <row r="896" ht="13.5" customHeight="1">
      <c r="B896" s="32"/>
    </row>
    <row r="897" ht="13.5" customHeight="1">
      <c r="B897" s="32"/>
    </row>
    <row r="898" ht="13.5" customHeight="1">
      <c r="B898" s="32"/>
    </row>
    <row r="899" ht="13.5" customHeight="1">
      <c r="B899" s="32"/>
    </row>
    <row r="900" ht="13.5" customHeight="1">
      <c r="B900" s="32"/>
    </row>
    <row r="901" ht="13.5" customHeight="1">
      <c r="B901" s="32"/>
    </row>
    <row r="902" ht="13.5" customHeight="1">
      <c r="B902" s="32"/>
    </row>
    <row r="903" ht="13.5" customHeight="1">
      <c r="B903" s="32"/>
    </row>
    <row r="904" ht="13.5" customHeight="1">
      <c r="B904" s="32"/>
    </row>
    <row r="905" ht="13.5" customHeight="1">
      <c r="B905" s="32"/>
    </row>
    <row r="906" ht="13.5" customHeight="1">
      <c r="B906" s="32"/>
    </row>
    <row r="907" ht="13.5" customHeight="1">
      <c r="B907" s="32"/>
    </row>
    <row r="908" ht="13.5" customHeight="1">
      <c r="B908" s="32"/>
    </row>
    <row r="909" ht="13.5" customHeight="1">
      <c r="B909" s="32"/>
    </row>
    <row r="910" ht="13.5" customHeight="1">
      <c r="B910" s="32"/>
    </row>
    <row r="911" ht="13.5" customHeight="1">
      <c r="B911" s="32"/>
    </row>
    <row r="912" ht="13.5" customHeight="1">
      <c r="B912" s="32"/>
    </row>
    <row r="913" ht="13.5" customHeight="1">
      <c r="B913" s="32"/>
    </row>
    <row r="914" ht="13.5" customHeight="1">
      <c r="B914" s="32"/>
    </row>
    <row r="915" ht="13.5" customHeight="1">
      <c r="B915" s="32"/>
    </row>
    <row r="916" ht="13.5" customHeight="1">
      <c r="B916" s="32"/>
    </row>
    <row r="917" ht="13.5" customHeight="1">
      <c r="B917" s="32"/>
    </row>
    <row r="918" ht="13.5" customHeight="1">
      <c r="B918" s="32"/>
    </row>
    <row r="919" ht="13.5" customHeight="1">
      <c r="B919" s="32"/>
    </row>
    <row r="920" ht="13.5" customHeight="1">
      <c r="B920" s="32"/>
    </row>
    <row r="921" ht="13.5" customHeight="1">
      <c r="B921" s="32"/>
    </row>
    <row r="922" ht="13.5" customHeight="1">
      <c r="B922" s="32"/>
    </row>
    <row r="923" ht="13.5" customHeight="1">
      <c r="B923" s="32"/>
    </row>
    <row r="924" ht="13.5" customHeight="1">
      <c r="B924" s="32"/>
    </row>
    <row r="925" ht="13.5" customHeight="1">
      <c r="B925" s="32"/>
    </row>
    <row r="926" ht="13.5" customHeight="1">
      <c r="B926" s="32"/>
    </row>
    <row r="927" ht="13.5" customHeight="1">
      <c r="B927" s="32"/>
    </row>
    <row r="928" ht="13.5" customHeight="1">
      <c r="B928" s="32"/>
    </row>
    <row r="929" ht="13.5" customHeight="1">
      <c r="B929" s="32"/>
    </row>
    <row r="930" ht="13.5" customHeight="1">
      <c r="B930" s="32"/>
    </row>
    <row r="931" ht="13.5" customHeight="1">
      <c r="B931" s="32"/>
    </row>
    <row r="932" ht="13.5" customHeight="1">
      <c r="B932" s="32"/>
    </row>
    <row r="933" ht="13.5" customHeight="1">
      <c r="B933" s="32"/>
    </row>
    <row r="934" ht="13.5" customHeight="1">
      <c r="B934" s="32"/>
    </row>
    <row r="935" ht="13.5" customHeight="1">
      <c r="B935" s="32"/>
    </row>
    <row r="936" ht="13.5" customHeight="1">
      <c r="B936" s="32"/>
    </row>
    <row r="937" ht="13.5" customHeight="1">
      <c r="B937" s="32"/>
    </row>
    <row r="938" ht="13.5" customHeight="1">
      <c r="B938" s="32"/>
    </row>
    <row r="939" ht="13.5" customHeight="1">
      <c r="B939" s="32"/>
    </row>
    <row r="940" ht="13.5" customHeight="1">
      <c r="B940" s="32"/>
    </row>
    <row r="941" ht="13.5" customHeight="1">
      <c r="B941" s="32"/>
    </row>
    <row r="942" ht="13.5" customHeight="1">
      <c r="B942" s="32"/>
    </row>
    <row r="943" ht="13.5" customHeight="1">
      <c r="B943" s="32"/>
    </row>
    <row r="944" ht="13.5" customHeight="1">
      <c r="B944" s="32"/>
    </row>
    <row r="945" ht="13.5" customHeight="1">
      <c r="B945" s="32"/>
    </row>
    <row r="946" ht="13.5" customHeight="1">
      <c r="B946" s="32"/>
    </row>
    <row r="947" ht="13.5" customHeight="1">
      <c r="B947" s="32"/>
    </row>
    <row r="948" ht="13.5" customHeight="1">
      <c r="B948" s="32"/>
    </row>
    <row r="949" ht="13.5" customHeight="1">
      <c r="B949" s="32"/>
    </row>
    <row r="950" ht="13.5" customHeight="1">
      <c r="B950" s="32"/>
    </row>
    <row r="951" ht="13.5" customHeight="1">
      <c r="B951" s="32"/>
    </row>
    <row r="952" ht="13.5" customHeight="1">
      <c r="B952" s="32"/>
    </row>
    <row r="953" ht="13.5" customHeight="1">
      <c r="B953" s="32"/>
    </row>
    <row r="954" ht="13.5" customHeight="1">
      <c r="B954" s="32"/>
    </row>
    <row r="955" ht="13.5" customHeight="1">
      <c r="B955" s="32"/>
    </row>
    <row r="956" ht="13.5" customHeight="1">
      <c r="B956" s="32"/>
    </row>
    <row r="957" ht="13.5" customHeight="1">
      <c r="B957" s="32"/>
    </row>
    <row r="958" ht="13.5" customHeight="1">
      <c r="B958" s="32"/>
    </row>
    <row r="959" ht="13.5" customHeight="1">
      <c r="B959" s="32"/>
    </row>
    <row r="960" ht="13.5" customHeight="1">
      <c r="B960" s="32"/>
    </row>
    <row r="961" ht="13.5" customHeight="1">
      <c r="B961" s="32"/>
    </row>
    <row r="962" ht="13.5" customHeight="1">
      <c r="B962" s="32"/>
    </row>
    <row r="963" ht="13.5" customHeight="1">
      <c r="B963" s="32"/>
    </row>
    <row r="964" ht="13.5" customHeight="1">
      <c r="B964" s="32"/>
    </row>
    <row r="965" ht="13.5" customHeight="1">
      <c r="B965" s="32"/>
    </row>
    <row r="966" ht="13.5" customHeight="1">
      <c r="B966" s="32"/>
    </row>
    <row r="967" ht="13.5" customHeight="1">
      <c r="B967" s="32"/>
    </row>
    <row r="968" ht="13.5" customHeight="1">
      <c r="B968" s="32"/>
    </row>
    <row r="969" ht="13.5" customHeight="1">
      <c r="B969" s="32"/>
    </row>
    <row r="970" ht="13.5" customHeight="1">
      <c r="B970" s="32"/>
    </row>
    <row r="971" ht="13.5" customHeight="1">
      <c r="B971" s="32"/>
    </row>
    <row r="972" ht="13.5" customHeight="1">
      <c r="B972" s="32"/>
    </row>
    <row r="973" ht="13.5" customHeight="1">
      <c r="B973" s="32"/>
    </row>
    <row r="974" ht="13.5" customHeight="1">
      <c r="B974" s="32"/>
    </row>
    <row r="975" ht="13.5" customHeight="1">
      <c r="B975" s="32"/>
    </row>
    <row r="976" ht="13.5" customHeight="1">
      <c r="B976" s="32"/>
    </row>
    <row r="977" ht="13.5" customHeight="1">
      <c r="B977" s="32"/>
    </row>
    <row r="978" ht="13.5" customHeight="1">
      <c r="B978" s="32"/>
    </row>
    <row r="979" ht="13.5" customHeight="1">
      <c r="B979" s="32"/>
    </row>
    <row r="980" ht="13.5" customHeight="1">
      <c r="B980" s="32"/>
    </row>
    <row r="981" ht="13.5" customHeight="1">
      <c r="B981" s="32"/>
    </row>
    <row r="982" ht="13.5" customHeight="1">
      <c r="B982" s="32"/>
    </row>
    <row r="983" ht="13.5" customHeight="1">
      <c r="B983" s="32"/>
    </row>
    <row r="984" ht="13.5" customHeight="1">
      <c r="B984" s="32"/>
    </row>
    <row r="985" ht="13.5" customHeight="1">
      <c r="B985" s="32"/>
    </row>
    <row r="986" ht="13.5" customHeight="1">
      <c r="B986" s="32"/>
    </row>
    <row r="987" ht="13.5" customHeight="1">
      <c r="B987" s="32"/>
    </row>
    <row r="988" ht="13.5" customHeight="1">
      <c r="B988" s="32"/>
    </row>
    <row r="989" ht="13.5" customHeight="1">
      <c r="B989" s="32"/>
    </row>
    <row r="990" ht="13.5" customHeight="1">
      <c r="B990" s="32"/>
    </row>
    <row r="991" ht="13.5" customHeight="1">
      <c r="B991" s="32"/>
    </row>
    <row r="992" ht="13.5" customHeight="1">
      <c r="B992" s="32"/>
    </row>
    <row r="993" ht="13.5" customHeight="1">
      <c r="B993" s="32"/>
    </row>
    <row r="994" ht="13.5" customHeight="1">
      <c r="B994" s="32"/>
    </row>
    <row r="995" ht="13.5" customHeight="1">
      <c r="B995" s="32"/>
    </row>
    <row r="996" ht="13.5" customHeight="1">
      <c r="B996" s="32"/>
    </row>
    <row r="997" ht="13.5" customHeight="1">
      <c r="B997" s="32"/>
    </row>
    <row r="998" ht="13.5" customHeight="1">
      <c r="B998" s="32"/>
    </row>
    <row r="999" ht="13.5" customHeight="1">
      <c r="B999" s="32"/>
    </row>
    <row r="1000" ht="13.5" customHeight="1">
      <c r="B1000" s="32"/>
    </row>
  </sheetData>
  <conditionalFormatting sqref="A1:K20 L1:O37 P1:P10 Q1:Z37 P12:P37 A22:A28 B22:B51 C22:C52 D22:D53 E22:E54 F22:F55 G22:G56 H22:H86 I22:I64 J22:J1000 K22:K64 A32:A54 L41:L65 M41:M53 N41:N1000 O41:O64 P41:P53 Q41:Q65 R41:S1000 T41:T69 U41:Z1000 B53:B62 C54:C1000 D55:D87 E56:E86 A57:A64 F57:F86 G58:G86 B64:B86 I66:I1000 K66:K1000 M66:M67 P66:P1000 A67:A1000 Q67:Q1000 L69:M1000 O69:O73 T71:T1000 O76:O86 B88:B1000 D89:D1000 F91:F1000 H91:H1000 O91:O1000 E92:E93 G93:G1000 E95:E1000">
    <cfRule type="cellIs" dxfId="0" priority="1" operator="lessThan">
      <formula>0</formula>
    </cfRule>
  </conditionalFormatting>
  <conditionalFormatting sqref="A1:K20 L1:O37 P1:P10 Q1:Z37 P12:P37 A22:A28 B22:B51 C22:C52 D22:D53 E22:E54 F22:F55 G22:G56 H22:H86 I22:I64 J22:J1000 K22:K64 A32:A54 L41:L65 M41:M53 N41:N1000 O41:O64 P41:P53 Q41:Q65 R41:S1000 T41:T69 U41:Z1000 B53:B62 C54:C1000 D55:D87 E56:E86 A57:A64 F57:F86 G58:G86 B64:B86 I66:I1000 K66:K1000 M66:M67 P66:P1000 A67:A1000 Q67:Q1000 L69:M1000 O69:O73 T71:T1000 O76:O86 B88:B1000 D89:D1000 F91:F1000 H91:H1000 O91:O1000 E92:E93 G93:G1000 E95:E1000">
    <cfRule type="cellIs" dxfId="1" priority="2" operator="greaterThan">
      <formula>0</formula>
    </cfRule>
  </conditionalFormatting>
  <printOptions/>
  <pageMargins bottom="0.75" footer="0.0" header="0.0" left="0.7" right="0.7" top="0.75"/>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80</v>
      </c>
      <c r="E1" s="1" t="s">
        <v>98</v>
      </c>
      <c r="F1" s="1" t="s">
        <v>678</v>
      </c>
      <c r="G1" s="1" t="s">
        <v>701</v>
      </c>
      <c r="K1" s="1" t="s">
        <v>702</v>
      </c>
      <c r="N1" s="1" t="s">
        <v>55</v>
      </c>
    </row>
    <row r="2">
      <c r="A2" s="1" t="s">
        <v>703</v>
      </c>
      <c r="C2" s="1" t="s">
        <v>679</v>
      </c>
      <c r="D2" s="1" t="s">
        <v>29</v>
      </c>
      <c r="E2" s="1" t="s">
        <v>704</v>
      </c>
      <c r="N2" s="1" t="s">
        <v>705</v>
      </c>
    </row>
    <row r="3">
      <c r="A3" s="1" t="s">
        <v>84</v>
      </c>
      <c r="C3" s="1" t="s">
        <v>679</v>
      </c>
      <c r="D3" s="1" t="s">
        <v>31</v>
      </c>
      <c r="E3" s="1" t="s">
        <v>704</v>
      </c>
      <c r="K3" s="1" t="s">
        <v>706</v>
      </c>
      <c r="N3" s="1" t="s">
        <v>707</v>
      </c>
    </row>
    <row r="4">
      <c r="A4" s="1" t="s">
        <v>708</v>
      </c>
      <c r="C4" s="1" t="s">
        <v>679</v>
      </c>
      <c r="D4" s="1" t="s">
        <v>37</v>
      </c>
      <c r="E4" s="1" t="s">
        <v>704</v>
      </c>
      <c r="N4" s="1" t="s">
        <v>709</v>
      </c>
    </row>
    <row r="5">
      <c r="A5" s="1" t="s">
        <v>710</v>
      </c>
      <c r="C5" s="1" t="s">
        <v>679</v>
      </c>
      <c r="D5" s="1" t="s">
        <v>21</v>
      </c>
      <c r="E5" s="1" t="s">
        <v>704</v>
      </c>
    </row>
    <row r="6">
      <c r="A6" s="1" t="s">
        <v>711</v>
      </c>
      <c r="C6" s="1" t="s">
        <v>679</v>
      </c>
      <c r="D6" s="1" t="s">
        <v>33</v>
      </c>
      <c r="E6" s="1" t="s">
        <v>704</v>
      </c>
    </row>
    <row r="7">
      <c r="A7" s="1" t="s">
        <v>696</v>
      </c>
      <c r="C7" s="1" t="s">
        <v>679</v>
      </c>
      <c r="D7" s="1" t="s">
        <v>637</v>
      </c>
      <c r="E7" s="1" t="s">
        <v>704</v>
      </c>
    </row>
    <row r="8">
      <c r="A8" s="1" t="s">
        <v>712</v>
      </c>
      <c r="C8" s="1" t="s">
        <v>679</v>
      </c>
      <c r="D8" s="1" t="s">
        <v>25</v>
      </c>
      <c r="E8" s="1" t="s">
        <v>704</v>
      </c>
    </row>
    <row r="9">
      <c r="A9" s="1" t="s">
        <v>713</v>
      </c>
      <c r="C9" s="1" t="s">
        <v>679</v>
      </c>
      <c r="D9" s="1" t="s">
        <v>23</v>
      </c>
      <c r="E9" s="1" t="s">
        <v>704</v>
      </c>
    </row>
    <row r="10">
      <c r="A10" s="1" t="s">
        <v>714</v>
      </c>
      <c r="C10" s="1" t="s">
        <v>679</v>
      </c>
      <c r="D10" s="1" t="s">
        <v>19</v>
      </c>
      <c r="E10" s="1" t="s">
        <v>704</v>
      </c>
    </row>
    <row r="11">
      <c r="A11" s="1" t="s">
        <v>715</v>
      </c>
      <c r="C11" s="1" t="s">
        <v>679</v>
      </c>
      <c r="D11" s="1" t="s">
        <v>716</v>
      </c>
      <c r="E11" s="1" t="s">
        <v>704</v>
      </c>
      <c r="J11" s="32" t="s">
        <v>574</v>
      </c>
      <c r="K11" s="32" t="s">
        <v>43</v>
      </c>
      <c r="L11" s="32" t="s">
        <v>607</v>
      </c>
      <c r="M11" s="32" t="s">
        <v>55</v>
      </c>
      <c r="N11" s="32" t="s">
        <v>49</v>
      </c>
      <c r="O11" s="32" t="s">
        <v>584</v>
      </c>
      <c r="P11" s="32" t="s">
        <v>540</v>
      </c>
      <c r="Q11" s="32" t="s">
        <v>557</v>
      </c>
    </row>
    <row r="12">
      <c r="A12" s="1" t="s">
        <v>717</v>
      </c>
      <c r="C12" s="1" t="s">
        <v>679</v>
      </c>
      <c r="D12" s="1" t="s">
        <v>718</v>
      </c>
    </row>
    <row r="13">
      <c r="A13" s="1" t="s">
        <v>719</v>
      </c>
      <c r="C13" s="1" t="s">
        <v>720</v>
      </c>
      <c r="D13" s="1" t="s">
        <v>88</v>
      </c>
    </row>
    <row r="14">
      <c r="A14" s="1" t="s">
        <v>721</v>
      </c>
      <c r="C14" s="1" t="s">
        <v>720</v>
      </c>
      <c r="D14" s="1" t="s">
        <v>80</v>
      </c>
      <c r="E14" s="1" t="s">
        <v>722</v>
      </c>
      <c r="H14" s="75" t="s">
        <v>723</v>
      </c>
    </row>
    <row r="15">
      <c r="A15" s="1" t="s">
        <v>724</v>
      </c>
      <c r="D15" s="1" t="s">
        <v>685</v>
      </c>
      <c r="H15" s="75" t="s">
        <v>725</v>
      </c>
    </row>
    <row r="16">
      <c r="A16" s="1" t="s">
        <v>726</v>
      </c>
    </row>
    <row r="17">
      <c r="A17" s="1" t="s">
        <v>727</v>
      </c>
    </row>
    <row r="18">
      <c r="A18" s="1" t="s">
        <v>728</v>
      </c>
    </row>
    <row r="19">
      <c r="A19" s="1" t="s">
        <v>729</v>
      </c>
    </row>
    <row r="20">
      <c r="A20" s="1" t="s">
        <v>730</v>
      </c>
      <c r="C20" s="1" t="s">
        <v>720</v>
      </c>
      <c r="D20" s="1" t="s">
        <v>84</v>
      </c>
    </row>
    <row r="21">
      <c r="A21" s="1" t="s">
        <v>731</v>
      </c>
      <c r="C21" s="1" t="s">
        <v>720</v>
      </c>
      <c r="D21" s="1" t="s">
        <v>696</v>
      </c>
    </row>
    <row r="22">
      <c r="A22" s="1" t="s">
        <v>732</v>
      </c>
      <c r="C22" s="1" t="s">
        <v>720</v>
      </c>
      <c r="D22" s="1" t="s">
        <v>713</v>
      </c>
    </row>
    <row r="23">
      <c r="A23" s="1" t="s">
        <v>733</v>
      </c>
      <c r="C23" s="1" t="s">
        <v>720</v>
      </c>
      <c r="D23" s="1" t="s">
        <v>714</v>
      </c>
    </row>
    <row r="24">
      <c r="A24" s="1" t="s">
        <v>734</v>
      </c>
      <c r="C24" s="1" t="s">
        <v>720</v>
      </c>
      <c r="D24" s="1" t="s">
        <v>715</v>
      </c>
    </row>
    <row r="25">
      <c r="A25" s="1" t="s">
        <v>735</v>
      </c>
      <c r="C25" s="1" t="s">
        <v>720</v>
      </c>
      <c r="D25" s="1" t="s">
        <v>736</v>
      </c>
      <c r="K25" s="1" t="s">
        <v>737</v>
      </c>
    </row>
    <row r="26">
      <c r="A26" s="1" t="s">
        <v>738</v>
      </c>
      <c r="C26" s="1" t="s">
        <v>720</v>
      </c>
      <c r="D26" s="1" t="s">
        <v>721</v>
      </c>
    </row>
    <row r="27">
      <c r="A27" s="1" t="s">
        <v>739</v>
      </c>
      <c r="C27" s="1" t="s">
        <v>720</v>
      </c>
      <c r="D27" s="1" t="s">
        <v>717</v>
      </c>
    </row>
    <row r="28">
      <c r="A28" s="1" t="s">
        <v>740</v>
      </c>
      <c r="C28" s="1" t="s">
        <v>720</v>
      </c>
      <c r="D28" s="1" t="s">
        <v>729</v>
      </c>
    </row>
    <row r="29">
      <c r="A29" s="1" t="s">
        <v>741</v>
      </c>
      <c r="C29" s="1" t="s">
        <v>720</v>
      </c>
      <c r="D29" s="1" t="s">
        <v>742</v>
      </c>
    </row>
    <row r="30">
      <c r="A30" s="1" t="s">
        <v>743</v>
      </c>
      <c r="C30" s="1" t="s">
        <v>720</v>
      </c>
      <c r="D30" s="1" t="s">
        <v>736</v>
      </c>
    </row>
    <row r="31">
      <c r="A31" s="1" t="s">
        <v>744</v>
      </c>
      <c r="C31" s="1" t="s">
        <v>720</v>
      </c>
      <c r="D31" s="1" t="s">
        <v>745</v>
      </c>
    </row>
    <row r="32">
      <c r="A32" s="1" t="s">
        <v>745</v>
      </c>
      <c r="C32" s="1" t="s">
        <v>720</v>
      </c>
      <c r="D32" s="1" t="s">
        <v>746</v>
      </c>
    </row>
    <row r="33">
      <c r="A33" s="1" t="s">
        <v>742</v>
      </c>
      <c r="C33" s="1" t="s">
        <v>720</v>
      </c>
      <c r="D33" s="1" t="s">
        <v>747</v>
      </c>
    </row>
    <row r="34">
      <c r="A34" s="1" t="s">
        <v>748</v>
      </c>
      <c r="C34" s="1" t="s">
        <v>720</v>
      </c>
      <c r="D34" s="1" t="s">
        <v>749</v>
      </c>
    </row>
    <row r="35">
      <c r="A35" s="1" t="s">
        <v>746</v>
      </c>
    </row>
    <row r="36">
      <c r="A36" s="1" t="s">
        <v>747</v>
      </c>
    </row>
    <row r="37">
      <c r="A37" s="1" t="s">
        <v>749</v>
      </c>
    </row>
    <row r="38">
      <c r="A38" s="1" t="s">
        <v>750</v>
      </c>
    </row>
    <row r="39">
      <c r="A39" s="1" t="s">
        <v>648</v>
      </c>
    </row>
    <row r="41">
      <c r="A41" s="1" t="s">
        <v>751</v>
      </c>
    </row>
    <row r="42">
      <c r="A42" s="1" t="s">
        <v>752</v>
      </c>
    </row>
    <row r="43">
      <c r="A43" s="1" t="s">
        <v>753</v>
      </c>
    </row>
    <row r="44">
      <c r="A44" s="1" t="s">
        <v>270</v>
      </c>
    </row>
    <row r="45">
      <c r="A45" s="1" t="s">
        <v>754</v>
      </c>
    </row>
    <row r="46">
      <c r="A46" s="1" t="s">
        <v>755</v>
      </c>
    </row>
    <row r="47">
      <c r="A47" s="1" t="s">
        <v>756</v>
      </c>
    </row>
    <row r="48">
      <c r="A48" s="1" t="s">
        <v>757</v>
      </c>
    </row>
    <row r="49">
      <c r="A49" s="1" t="s">
        <v>758</v>
      </c>
    </row>
    <row r="50">
      <c r="A50" s="1" t="s">
        <v>759</v>
      </c>
    </row>
    <row r="51">
      <c r="A51" s="1" t="s">
        <v>760</v>
      </c>
    </row>
    <row r="52">
      <c r="A52" s="1" t="s">
        <v>761</v>
      </c>
    </row>
    <row r="53">
      <c r="A53" s="1" t="s">
        <v>270</v>
      </c>
    </row>
    <row r="54">
      <c r="A54" s="27" t="s">
        <v>762</v>
      </c>
    </row>
    <row r="55">
      <c r="A55" s="1" t="s">
        <v>763</v>
      </c>
    </row>
    <row r="56">
      <c r="A56" s="1" t="s">
        <v>764</v>
      </c>
    </row>
  </sheetData>
  <conditionalFormatting sqref="J11 L11 M11:N11 O11 P11:Q11 K11">
    <cfRule type="cellIs" dxfId="0" priority="1" operator="lessThan">
      <formula>0</formula>
    </cfRule>
  </conditionalFormatting>
  <conditionalFormatting sqref="J11 L11 M11:N11 O11 P11:Q11 K11">
    <cfRule type="cellIs" dxfId="1" priority="2" operator="greaterThan">
      <formula>0</formula>
    </cfRule>
  </conditionalFormatting>
  <hyperlinks>
    <hyperlink r:id="rId1" ref="H14"/>
    <hyperlink r:id="rId2" ref="H15"/>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29"/>
  </cols>
  <sheetData>
    <row r="1">
      <c r="B1" s="1" t="s">
        <v>765</v>
      </c>
      <c r="C1" s="1" t="s">
        <v>766</v>
      </c>
      <c r="D1" s="1" t="s">
        <v>767</v>
      </c>
      <c r="E1" s="1" t="s">
        <v>664</v>
      </c>
    </row>
    <row r="2">
      <c r="B2" s="1" t="s">
        <v>768</v>
      </c>
      <c r="D2" s="1" t="s">
        <v>769</v>
      </c>
    </row>
    <row r="3">
      <c r="A3" s="1" t="s">
        <v>770</v>
      </c>
      <c r="B3" s="1" t="s">
        <v>771</v>
      </c>
      <c r="D3" s="1" t="s">
        <v>772</v>
      </c>
      <c r="E3" s="1" t="s">
        <v>773</v>
      </c>
    </row>
    <row r="4">
      <c r="B4" s="1" t="s">
        <v>774</v>
      </c>
      <c r="C4" s="1" t="s">
        <v>775</v>
      </c>
      <c r="D4" s="1" t="s">
        <v>776</v>
      </c>
    </row>
    <row r="5">
      <c r="B5" s="1" t="s">
        <v>777</v>
      </c>
      <c r="C5" s="1" t="s">
        <v>778</v>
      </c>
      <c r="D5" s="1" t="s">
        <v>779</v>
      </c>
    </row>
    <row r="6">
      <c r="B6" s="1" t="s">
        <v>55</v>
      </c>
    </row>
    <row r="9">
      <c r="A9" s="1" t="s">
        <v>780</v>
      </c>
      <c r="B9" s="1" t="s">
        <v>781</v>
      </c>
    </row>
    <row r="10">
      <c r="A10" s="1" t="s">
        <v>782</v>
      </c>
      <c r="B10" s="1" t="s">
        <v>783</v>
      </c>
    </row>
    <row r="11">
      <c r="A11" s="1" t="s">
        <v>776</v>
      </c>
      <c r="B11" s="1" t="s">
        <v>784</v>
      </c>
    </row>
    <row r="12">
      <c r="A12" s="1" t="s">
        <v>785</v>
      </c>
    </row>
    <row r="13">
      <c r="A13" s="1" t="s">
        <v>574</v>
      </c>
    </row>
    <row r="14">
      <c r="A14" s="1" t="s">
        <v>786</v>
      </c>
      <c r="B14" s="1" t="s">
        <v>787</v>
      </c>
    </row>
    <row r="15">
      <c r="A15" s="1" t="s">
        <v>788</v>
      </c>
    </row>
    <row r="16">
      <c r="A16" s="1" t="s">
        <v>789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
      <c r="B3" s="48" t="s">
        <v>43</v>
      </c>
      <c r="C3" s="48">
        <v>1.0</v>
      </c>
      <c r="D3" s="48">
        <v>2.0</v>
      </c>
      <c r="E3" s="48">
        <v>2.0</v>
      </c>
      <c r="F3" s="48" t="s">
        <v>55</v>
      </c>
    </row>
    <row r="4">
      <c r="B4" s="48">
        <v>1.0</v>
      </c>
      <c r="C4" s="48">
        <v>1.0</v>
      </c>
      <c r="D4" s="48">
        <v>5.0</v>
      </c>
      <c r="E4" s="48">
        <v>2.0</v>
      </c>
      <c r="F4" s="48">
        <v>2.0</v>
      </c>
    </row>
    <row r="5">
      <c r="B5" s="48">
        <v>1.0</v>
      </c>
      <c r="C5" s="48">
        <v>5.0</v>
      </c>
      <c r="D5" s="48" t="s">
        <v>46</v>
      </c>
      <c r="E5" s="48">
        <v>5.0</v>
      </c>
      <c r="F5" s="48">
        <v>4.0</v>
      </c>
    </row>
    <row r="6">
      <c r="B6" s="48">
        <v>3.0</v>
      </c>
      <c r="C6" s="48">
        <v>3.0</v>
      </c>
      <c r="D6" s="48">
        <v>5.0</v>
      </c>
      <c r="E6" s="48">
        <v>4.0</v>
      </c>
      <c r="F6" s="48">
        <v>4.0</v>
      </c>
    </row>
    <row r="7">
      <c r="B7" s="48" t="s">
        <v>58</v>
      </c>
      <c r="C7" s="48">
        <v>3.0</v>
      </c>
      <c r="D7" s="48">
        <v>3.0</v>
      </c>
      <c r="E7" s="48">
        <v>4.0</v>
      </c>
      <c r="F7" s="48" t="s">
        <v>52</v>
      </c>
    </row>
    <row r="16">
      <c r="A16" s="1">
        <v>2.0</v>
      </c>
      <c r="B16">
        <f t="shared" ref="B16:M16" si="1">A16*1.5</f>
        <v>3</v>
      </c>
      <c r="C16">
        <f t="shared" si="1"/>
        <v>4.5</v>
      </c>
      <c r="D16">
        <f t="shared" si="1"/>
        <v>6.75</v>
      </c>
      <c r="E16">
        <f t="shared" si="1"/>
        <v>10.125</v>
      </c>
      <c r="F16">
        <f t="shared" si="1"/>
        <v>15.1875</v>
      </c>
      <c r="G16">
        <f t="shared" si="1"/>
        <v>22.78125</v>
      </c>
      <c r="H16">
        <f t="shared" si="1"/>
        <v>34.171875</v>
      </c>
      <c r="I16">
        <f t="shared" si="1"/>
        <v>51.2578125</v>
      </c>
      <c r="J16">
        <f t="shared" si="1"/>
        <v>76.88671875</v>
      </c>
      <c r="K16">
        <f t="shared" si="1"/>
        <v>115.3300781</v>
      </c>
      <c r="L16">
        <f t="shared" si="1"/>
        <v>172.9951172</v>
      </c>
      <c r="M16">
        <f t="shared" si="1"/>
        <v>259.4926758</v>
      </c>
    </row>
    <row r="17">
      <c r="A17" s="1">
        <v>2.0</v>
      </c>
      <c r="B17">
        <f t="shared" ref="B17:M17" si="2">A17*1.6</f>
        <v>3.2</v>
      </c>
      <c r="C17">
        <f t="shared" si="2"/>
        <v>5.12</v>
      </c>
      <c r="D17">
        <f t="shared" si="2"/>
        <v>8.192</v>
      </c>
      <c r="E17">
        <f t="shared" si="2"/>
        <v>13.1072</v>
      </c>
      <c r="F17">
        <f t="shared" si="2"/>
        <v>20.97152</v>
      </c>
      <c r="G17">
        <f t="shared" si="2"/>
        <v>33.554432</v>
      </c>
      <c r="H17">
        <f t="shared" si="2"/>
        <v>53.6870912</v>
      </c>
      <c r="I17">
        <f t="shared" si="2"/>
        <v>85.89934592</v>
      </c>
      <c r="J17">
        <f t="shared" si="2"/>
        <v>137.4389535</v>
      </c>
      <c r="K17">
        <f t="shared" si="2"/>
        <v>219.9023256</v>
      </c>
      <c r="L17">
        <f t="shared" si="2"/>
        <v>351.8437209</v>
      </c>
      <c r="M17">
        <f t="shared" si="2"/>
        <v>562.9499534</v>
      </c>
    </row>
    <row r="18">
      <c r="A18" s="1">
        <v>2.0</v>
      </c>
      <c r="B18">
        <f t="shared" ref="B18:M18" si="3">A18*1.5</f>
        <v>3</v>
      </c>
      <c r="C18">
        <f t="shared" si="3"/>
        <v>4.5</v>
      </c>
      <c r="D18">
        <f t="shared" si="3"/>
        <v>6.75</v>
      </c>
      <c r="E18">
        <f t="shared" si="3"/>
        <v>10.125</v>
      </c>
      <c r="F18">
        <f t="shared" si="3"/>
        <v>15.1875</v>
      </c>
      <c r="G18">
        <f t="shared" si="3"/>
        <v>22.78125</v>
      </c>
      <c r="H18">
        <f t="shared" si="3"/>
        <v>34.171875</v>
      </c>
      <c r="I18">
        <f t="shared" si="3"/>
        <v>51.2578125</v>
      </c>
      <c r="J18">
        <f t="shared" si="3"/>
        <v>76.88671875</v>
      </c>
      <c r="K18">
        <f t="shared" si="3"/>
        <v>115.3300781</v>
      </c>
      <c r="L18">
        <f t="shared" si="3"/>
        <v>172.9951172</v>
      </c>
      <c r="M18">
        <f t="shared" si="3"/>
        <v>259.4926758</v>
      </c>
    </row>
    <row r="22">
      <c r="A22" s="1">
        <v>1.0</v>
      </c>
      <c r="B22" s="1">
        <v>1.0</v>
      </c>
    </row>
    <row r="23">
      <c r="A23" s="1">
        <v>2.0</v>
      </c>
      <c r="B23">
        <f>B22+A23</f>
        <v>3</v>
      </c>
      <c r="C23">
        <f t="shared" ref="C23:K23" si="4">A23+B23</f>
        <v>5</v>
      </c>
      <c r="D23">
        <f t="shared" si="4"/>
        <v>8</v>
      </c>
      <c r="E23">
        <f t="shared" si="4"/>
        <v>13</v>
      </c>
      <c r="F23">
        <f t="shared" si="4"/>
        <v>21</v>
      </c>
      <c r="G23">
        <f t="shared" si="4"/>
        <v>34</v>
      </c>
      <c r="H23">
        <f t="shared" si="4"/>
        <v>55</v>
      </c>
      <c r="I23">
        <f t="shared" si="4"/>
        <v>89</v>
      </c>
      <c r="J23">
        <f t="shared" si="4"/>
        <v>144</v>
      </c>
      <c r="K23">
        <f t="shared" si="4"/>
        <v>233</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75" t="s">
        <v>790</v>
      </c>
    </row>
    <row r="3">
      <c r="A3" s="1" t="s">
        <v>791</v>
      </c>
    </row>
    <row r="4">
      <c r="A4" s="1" t="s">
        <v>792</v>
      </c>
    </row>
    <row r="5">
      <c r="A5" s="1" t="s">
        <v>793</v>
      </c>
    </row>
    <row r="6">
      <c r="A6" s="1" t="s">
        <v>794</v>
      </c>
    </row>
    <row r="7">
      <c r="A7" s="1" t="s">
        <v>795</v>
      </c>
    </row>
    <row r="8">
      <c r="A8" s="1" t="s">
        <v>796</v>
      </c>
    </row>
    <row r="9">
      <c r="A9" s="1" t="s">
        <v>797</v>
      </c>
    </row>
  </sheetData>
  <hyperlinks>
    <hyperlink r:id="rId1" ref="A2"/>
  </hyperlinks>
  <drawing r:id="rId2"/>
</worksheet>
</file>