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0EF87559-AE92-4636-94F2-7E8069FBC5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AI_PF!$A$1:$FR$769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259" i="1" l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X524" i="1" s="1"/>
  <c r="I524" i="1"/>
  <c r="H524" i="1"/>
  <c r="G524" i="1"/>
  <c r="F524" i="1"/>
  <c r="E524" i="1"/>
  <c r="D524" i="1"/>
  <c r="C524" i="1"/>
  <c r="B524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X523" i="1" s="1"/>
  <c r="I523" i="1"/>
  <c r="H523" i="1"/>
  <c r="G523" i="1"/>
  <c r="F523" i="1"/>
  <c r="E523" i="1"/>
  <c r="D523" i="1"/>
  <c r="C523" i="1"/>
  <c r="B523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X522" i="1" s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X519" i="1" s="1"/>
  <c r="I519" i="1"/>
  <c r="H519" i="1"/>
  <c r="G519" i="1"/>
  <c r="F519" i="1"/>
  <c r="E519" i="1"/>
  <c r="D519" i="1"/>
  <c r="C519" i="1"/>
  <c r="B519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X518" i="1" s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X514" i="1" s="1"/>
  <c r="I514" i="1"/>
  <c r="H514" i="1"/>
  <c r="G514" i="1"/>
  <c r="F514" i="1"/>
  <c r="E514" i="1"/>
  <c r="D514" i="1"/>
  <c r="C514" i="1"/>
  <c r="B514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X513" i="1" s="1"/>
  <c r="I513" i="1"/>
  <c r="H513" i="1"/>
  <c r="G513" i="1"/>
  <c r="F513" i="1"/>
  <c r="E513" i="1"/>
  <c r="D513" i="1"/>
  <c r="C513" i="1"/>
  <c r="B513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X512" i="1" s="1"/>
  <c r="I512" i="1"/>
  <c r="H512" i="1"/>
  <c r="G512" i="1"/>
  <c r="F512" i="1"/>
  <c r="E512" i="1"/>
  <c r="D512" i="1"/>
  <c r="C512" i="1"/>
  <c r="B512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X511" i="1" s="1"/>
  <c r="I511" i="1"/>
  <c r="H511" i="1"/>
  <c r="G511" i="1"/>
  <c r="F511" i="1"/>
  <c r="E511" i="1"/>
  <c r="D511" i="1"/>
  <c r="C511" i="1"/>
  <c r="B511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X510" i="1" s="1"/>
  <c r="I510" i="1"/>
  <c r="H510" i="1"/>
  <c r="G510" i="1"/>
  <c r="F510" i="1"/>
  <c r="E510" i="1"/>
  <c r="D510" i="1"/>
  <c r="C510" i="1"/>
  <c r="B510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X509" i="1" s="1"/>
  <c r="I509" i="1"/>
  <c r="H509" i="1"/>
  <c r="G509" i="1"/>
  <c r="F509" i="1"/>
  <c r="E509" i="1"/>
  <c r="D509" i="1"/>
  <c r="C509" i="1"/>
  <c r="B509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X508" i="1" s="1"/>
  <c r="I508" i="1"/>
  <c r="H508" i="1"/>
  <c r="G508" i="1"/>
  <c r="F508" i="1"/>
  <c r="E508" i="1"/>
  <c r="D508" i="1"/>
  <c r="C508" i="1"/>
  <c r="B508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X507" i="1" s="1"/>
  <c r="I507" i="1"/>
  <c r="H507" i="1"/>
  <c r="G507" i="1"/>
  <c r="F507" i="1"/>
  <c r="E507" i="1"/>
  <c r="D507" i="1"/>
  <c r="C507" i="1"/>
  <c r="B507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X506" i="1" s="1"/>
  <c r="I506" i="1"/>
  <c r="H506" i="1"/>
  <c r="G506" i="1"/>
  <c r="F506" i="1"/>
  <c r="E506" i="1"/>
  <c r="D506" i="1"/>
  <c r="C506" i="1"/>
  <c r="B506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X505" i="1" s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X502" i="1" s="1"/>
  <c r="I502" i="1"/>
  <c r="H502" i="1"/>
  <c r="G502" i="1"/>
  <c r="F502" i="1"/>
  <c r="E502" i="1"/>
  <c r="D502" i="1"/>
  <c r="C502" i="1"/>
  <c r="B502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X501" i="1" s="1"/>
  <c r="I501" i="1"/>
  <c r="H501" i="1"/>
  <c r="G501" i="1"/>
  <c r="F501" i="1"/>
  <c r="E501" i="1"/>
  <c r="D501" i="1"/>
  <c r="C501" i="1"/>
  <c r="B501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X500" i="1" s="1"/>
  <c r="I500" i="1"/>
  <c r="H500" i="1"/>
  <c r="G500" i="1"/>
  <c r="F500" i="1"/>
  <c r="E500" i="1"/>
  <c r="D500" i="1"/>
  <c r="C500" i="1"/>
  <c r="B500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X499" i="1" s="1"/>
  <c r="I499" i="1"/>
  <c r="H499" i="1"/>
  <c r="G499" i="1"/>
  <c r="F499" i="1"/>
  <c r="E499" i="1"/>
  <c r="D499" i="1"/>
  <c r="C499" i="1"/>
  <c r="B499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X498" i="1" s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X496" i="1" s="1"/>
  <c r="I496" i="1"/>
  <c r="H496" i="1"/>
  <c r="G496" i="1"/>
  <c r="F496" i="1"/>
  <c r="E496" i="1"/>
  <c r="D496" i="1"/>
  <c r="C496" i="1"/>
  <c r="B496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X495" i="1" s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X493" i="1" s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X491" i="1" s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X489" i="1" s="1"/>
  <c r="I489" i="1"/>
  <c r="H489" i="1"/>
  <c r="G489" i="1"/>
  <c r="F489" i="1"/>
  <c r="E489" i="1"/>
  <c r="D489" i="1"/>
  <c r="C489" i="1"/>
  <c r="B489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X488" i="1" s="1"/>
  <c r="I488" i="1"/>
  <c r="H488" i="1"/>
  <c r="G488" i="1"/>
  <c r="F488" i="1"/>
  <c r="E488" i="1"/>
  <c r="D488" i="1"/>
  <c r="C488" i="1"/>
  <c r="B488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X487" i="1" s="1"/>
  <c r="I487" i="1"/>
  <c r="H487" i="1"/>
  <c r="G487" i="1"/>
  <c r="F487" i="1"/>
  <c r="E487" i="1"/>
  <c r="D487" i="1"/>
  <c r="C487" i="1"/>
  <c r="B487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X486" i="1" s="1"/>
  <c r="I486" i="1"/>
  <c r="H486" i="1"/>
  <c r="G486" i="1"/>
  <c r="F486" i="1"/>
  <c r="E486" i="1"/>
  <c r="D486" i="1"/>
  <c r="C486" i="1"/>
  <c r="B486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X485" i="1" s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X483" i="1" s="1"/>
  <c r="I483" i="1"/>
  <c r="H483" i="1"/>
  <c r="G483" i="1"/>
  <c r="F483" i="1"/>
  <c r="E483" i="1"/>
  <c r="D483" i="1"/>
  <c r="C483" i="1"/>
  <c r="B483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X482" i="1" s="1"/>
  <c r="I482" i="1"/>
  <c r="H482" i="1"/>
  <c r="G482" i="1"/>
  <c r="F482" i="1"/>
  <c r="E482" i="1"/>
  <c r="D482" i="1"/>
  <c r="C482" i="1"/>
  <c r="B482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X481" i="1" s="1"/>
  <c r="I481" i="1"/>
  <c r="H481" i="1"/>
  <c r="G481" i="1"/>
  <c r="F481" i="1"/>
  <c r="E481" i="1"/>
  <c r="D481" i="1"/>
  <c r="C481" i="1"/>
  <c r="B481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X480" i="1" s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X478" i="1" s="1"/>
  <c r="I478" i="1"/>
  <c r="H478" i="1"/>
  <c r="G478" i="1"/>
  <c r="F478" i="1"/>
  <c r="E478" i="1"/>
  <c r="D478" i="1"/>
  <c r="C478" i="1"/>
  <c r="B478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X477" i="1" s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X475" i="1" s="1"/>
  <c r="I475" i="1"/>
  <c r="H475" i="1"/>
  <c r="G475" i="1"/>
  <c r="F475" i="1"/>
  <c r="E475" i="1"/>
  <c r="D475" i="1"/>
  <c r="C475" i="1"/>
  <c r="B475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X474" i="1" s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X472" i="1" s="1"/>
  <c r="I472" i="1"/>
  <c r="H472" i="1"/>
  <c r="G472" i="1"/>
  <c r="F472" i="1"/>
  <c r="E472" i="1"/>
  <c r="D472" i="1"/>
  <c r="C472" i="1"/>
  <c r="B472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X471" i="1" s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X469" i="1" s="1"/>
  <c r="I469" i="1"/>
  <c r="H469" i="1"/>
  <c r="G469" i="1"/>
  <c r="F469" i="1"/>
  <c r="E469" i="1"/>
  <c r="D469" i="1"/>
  <c r="C469" i="1"/>
  <c r="B469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X468" i="1" s="1"/>
  <c r="I468" i="1"/>
  <c r="H468" i="1"/>
  <c r="G468" i="1"/>
  <c r="F468" i="1"/>
  <c r="E468" i="1"/>
  <c r="D468" i="1"/>
  <c r="C468" i="1"/>
  <c r="B468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X467" i="1" s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X465" i="1" s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X463" i="1" s="1"/>
  <c r="I463" i="1"/>
  <c r="H463" i="1"/>
  <c r="G463" i="1"/>
  <c r="F463" i="1"/>
  <c r="E463" i="1"/>
  <c r="D463" i="1"/>
  <c r="C463" i="1"/>
  <c r="B463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X462" i="1" s="1"/>
  <c r="I462" i="1"/>
  <c r="H462" i="1"/>
  <c r="G462" i="1"/>
  <c r="F462" i="1"/>
  <c r="E462" i="1"/>
  <c r="D462" i="1"/>
  <c r="C462" i="1"/>
  <c r="B462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X461" i="1" s="1"/>
  <c r="I461" i="1"/>
  <c r="H461" i="1"/>
  <c r="G461" i="1"/>
  <c r="F461" i="1"/>
  <c r="E461" i="1"/>
  <c r="D461" i="1"/>
  <c r="C461" i="1"/>
  <c r="B461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X460" i="1" s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X458" i="1" s="1"/>
  <c r="I458" i="1"/>
  <c r="H458" i="1"/>
  <c r="G458" i="1"/>
  <c r="F458" i="1"/>
  <c r="E458" i="1"/>
  <c r="D458" i="1"/>
  <c r="C458" i="1"/>
  <c r="B458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X457" i="1" s="1"/>
  <c r="I457" i="1"/>
  <c r="H457" i="1"/>
  <c r="G457" i="1"/>
  <c r="F457" i="1"/>
  <c r="E457" i="1"/>
  <c r="D457" i="1"/>
  <c r="C457" i="1"/>
  <c r="B457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X456" i="1" s="1"/>
  <c r="I456" i="1"/>
  <c r="H456" i="1"/>
  <c r="G456" i="1"/>
  <c r="F456" i="1"/>
  <c r="E456" i="1"/>
  <c r="D456" i="1"/>
  <c r="C456" i="1"/>
  <c r="B456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X455" i="1" s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X453" i="1" s="1"/>
  <c r="I453" i="1"/>
  <c r="H453" i="1"/>
  <c r="G453" i="1"/>
  <c r="F453" i="1"/>
  <c r="E453" i="1"/>
  <c r="D453" i="1"/>
  <c r="C453" i="1"/>
  <c r="B453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X452" i="1" s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X449" i="1" s="1"/>
  <c r="I449" i="1"/>
  <c r="H449" i="1"/>
  <c r="G449" i="1"/>
  <c r="F449" i="1"/>
  <c r="E449" i="1"/>
  <c r="D449" i="1"/>
  <c r="C449" i="1"/>
  <c r="B449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X448" i="1" s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X445" i="1" s="1"/>
  <c r="I445" i="1"/>
  <c r="H445" i="1"/>
  <c r="G445" i="1"/>
  <c r="F445" i="1"/>
  <c r="E445" i="1"/>
  <c r="D445" i="1"/>
  <c r="C445" i="1"/>
  <c r="B445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X444" i="1" s="1"/>
  <c r="I444" i="1"/>
  <c r="H444" i="1"/>
  <c r="G444" i="1"/>
  <c r="F444" i="1"/>
  <c r="E444" i="1"/>
  <c r="D444" i="1"/>
  <c r="C444" i="1"/>
  <c r="B444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X443" i="1" s="1"/>
  <c r="I443" i="1"/>
  <c r="H443" i="1"/>
  <c r="G443" i="1"/>
  <c r="F443" i="1"/>
  <c r="E443" i="1"/>
  <c r="D443" i="1"/>
  <c r="C443" i="1"/>
  <c r="B443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X442" i="1" s="1"/>
  <c r="I442" i="1"/>
  <c r="H442" i="1"/>
  <c r="G442" i="1"/>
  <c r="F442" i="1"/>
  <c r="E442" i="1"/>
  <c r="D442" i="1"/>
  <c r="C442" i="1"/>
  <c r="B442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X441" i="1" s="1"/>
  <c r="I441" i="1"/>
  <c r="H441" i="1"/>
  <c r="G441" i="1"/>
  <c r="F441" i="1"/>
  <c r="E441" i="1"/>
  <c r="D441" i="1"/>
  <c r="C441" i="1"/>
  <c r="B441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X440" i="1" s="1"/>
  <c r="I440" i="1"/>
  <c r="H440" i="1"/>
  <c r="G440" i="1"/>
  <c r="F440" i="1"/>
  <c r="E440" i="1"/>
  <c r="D440" i="1"/>
  <c r="C440" i="1"/>
  <c r="B440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X439" i="1" s="1"/>
  <c r="I439" i="1"/>
  <c r="H439" i="1"/>
  <c r="G439" i="1"/>
  <c r="F439" i="1"/>
  <c r="E439" i="1"/>
  <c r="D439" i="1"/>
  <c r="C439" i="1"/>
  <c r="B439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X438" i="1" s="1"/>
  <c r="I438" i="1"/>
  <c r="H438" i="1"/>
  <c r="G438" i="1"/>
  <c r="F438" i="1"/>
  <c r="E438" i="1"/>
  <c r="D438" i="1"/>
  <c r="C438" i="1"/>
  <c r="B438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X437" i="1" s="1"/>
  <c r="I437" i="1"/>
  <c r="H437" i="1"/>
  <c r="G437" i="1"/>
  <c r="F437" i="1"/>
  <c r="E437" i="1"/>
  <c r="D437" i="1"/>
  <c r="C437" i="1"/>
  <c r="B437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X436" i="1" s="1"/>
  <c r="I436" i="1"/>
  <c r="H436" i="1"/>
  <c r="G436" i="1"/>
  <c r="F436" i="1"/>
  <c r="E436" i="1"/>
  <c r="D436" i="1"/>
  <c r="C436" i="1"/>
  <c r="B436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X435" i="1" s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X429" i="1" s="1"/>
  <c r="I429" i="1"/>
  <c r="H429" i="1"/>
  <c r="G429" i="1"/>
  <c r="F429" i="1"/>
  <c r="E429" i="1"/>
  <c r="D429" i="1"/>
  <c r="C429" i="1"/>
  <c r="B429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X428" i="1" s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X426" i="1" s="1"/>
  <c r="I426" i="1"/>
  <c r="H426" i="1"/>
  <c r="G426" i="1"/>
  <c r="F426" i="1"/>
  <c r="E426" i="1"/>
  <c r="D426" i="1"/>
  <c r="C426" i="1"/>
  <c r="B426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X425" i="1" s="1"/>
  <c r="I425" i="1"/>
  <c r="H425" i="1"/>
  <c r="G425" i="1"/>
  <c r="F425" i="1"/>
  <c r="E425" i="1"/>
  <c r="D425" i="1"/>
  <c r="C425" i="1"/>
  <c r="B425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X424" i="1" s="1"/>
  <c r="I424" i="1"/>
  <c r="H424" i="1"/>
  <c r="G424" i="1"/>
  <c r="F424" i="1"/>
  <c r="E424" i="1"/>
  <c r="D424" i="1"/>
  <c r="C424" i="1"/>
  <c r="B424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X423" i="1" s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X419" i="1" s="1"/>
  <c r="I419" i="1"/>
  <c r="H419" i="1"/>
  <c r="G419" i="1"/>
  <c r="F419" i="1"/>
  <c r="E419" i="1"/>
  <c r="D419" i="1"/>
  <c r="C419" i="1"/>
  <c r="B419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X418" i="1" s="1"/>
  <c r="I418" i="1"/>
  <c r="H418" i="1"/>
  <c r="G418" i="1"/>
  <c r="F418" i="1"/>
  <c r="E418" i="1"/>
  <c r="D418" i="1"/>
  <c r="C418" i="1"/>
  <c r="B418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X417" i="1" s="1"/>
  <c r="I417" i="1"/>
  <c r="H417" i="1"/>
  <c r="G417" i="1"/>
  <c r="F417" i="1"/>
  <c r="E417" i="1"/>
  <c r="D417" i="1"/>
  <c r="C417" i="1"/>
  <c r="B417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X416" i="1" s="1"/>
  <c r="I416" i="1"/>
  <c r="H416" i="1"/>
  <c r="G416" i="1"/>
  <c r="F416" i="1"/>
  <c r="E416" i="1"/>
  <c r="D416" i="1"/>
  <c r="C416" i="1"/>
  <c r="B416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X415" i="1" s="1"/>
  <c r="I415" i="1"/>
  <c r="H415" i="1"/>
  <c r="G415" i="1"/>
  <c r="F415" i="1"/>
  <c r="E415" i="1"/>
  <c r="D415" i="1"/>
  <c r="C415" i="1"/>
  <c r="B415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X414" i="1" s="1"/>
  <c r="I414" i="1"/>
  <c r="H414" i="1"/>
  <c r="G414" i="1"/>
  <c r="F414" i="1"/>
  <c r="E414" i="1"/>
  <c r="D414" i="1"/>
  <c r="C414" i="1"/>
  <c r="B414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X413" i="1" s="1"/>
  <c r="I413" i="1"/>
  <c r="H413" i="1"/>
  <c r="G413" i="1"/>
  <c r="F413" i="1"/>
  <c r="E413" i="1"/>
  <c r="D413" i="1"/>
  <c r="C413" i="1"/>
  <c r="B413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X412" i="1" s="1"/>
  <c r="I412" i="1"/>
  <c r="H412" i="1"/>
  <c r="G412" i="1"/>
  <c r="F412" i="1"/>
  <c r="E412" i="1"/>
  <c r="D412" i="1"/>
  <c r="C412" i="1"/>
  <c r="B412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X411" i="1" s="1"/>
  <c r="I411" i="1"/>
  <c r="H411" i="1"/>
  <c r="G411" i="1"/>
  <c r="F411" i="1"/>
  <c r="E411" i="1"/>
  <c r="D411" i="1"/>
  <c r="C411" i="1"/>
  <c r="B411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X410" i="1" s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X406" i="1" s="1"/>
  <c r="I406" i="1"/>
  <c r="H406" i="1"/>
  <c r="G406" i="1"/>
  <c r="F406" i="1"/>
  <c r="E406" i="1"/>
  <c r="D406" i="1"/>
  <c r="C406" i="1"/>
  <c r="B406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X405" i="1" s="1"/>
  <c r="I405" i="1"/>
  <c r="H405" i="1"/>
  <c r="G405" i="1"/>
  <c r="F405" i="1"/>
  <c r="E405" i="1"/>
  <c r="D405" i="1"/>
  <c r="C405" i="1"/>
  <c r="B405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X404" i="1" s="1"/>
  <c r="I404" i="1"/>
  <c r="H404" i="1"/>
  <c r="G404" i="1"/>
  <c r="F404" i="1"/>
  <c r="E404" i="1"/>
  <c r="D404" i="1"/>
  <c r="C404" i="1"/>
  <c r="B404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X403" i="1" s="1"/>
  <c r="I403" i="1"/>
  <c r="H403" i="1"/>
  <c r="G403" i="1"/>
  <c r="F403" i="1"/>
  <c r="E403" i="1"/>
  <c r="D403" i="1"/>
  <c r="C403" i="1"/>
  <c r="B403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X402" i="1" s="1"/>
  <c r="I402" i="1"/>
  <c r="H402" i="1"/>
  <c r="G402" i="1"/>
  <c r="F402" i="1"/>
  <c r="E402" i="1"/>
  <c r="D402" i="1"/>
  <c r="C402" i="1"/>
  <c r="B402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X401" i="1" s="1"/>
  <c r="I401" i="1"/>
  <c r="H401" i="1"/>
  <c r="G401" i="1"/>
  <c r="F401" i="1"/>
  <c r="E401" i="1"/>
  <c r="D401" i="1"/>
  <c r="C401" i="1"/>
  <c r="B401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X400" i="1" s="1"/>
  <c r="I400" i="1"/>
  <c r="H400" i="1"/>
  <c r="G400" i="1"/>
  <c r="F400" i="1"/>
  <c r="E400" i="1"/>
  <c r="D400" i="1"/>
  <c r="C400" i="1"/>
  <c r="B400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X399" i="1" s="1"/>
  <c r="I399" i="1"/>
  <c r="H399" i="1"/>
  <c r="G399" i="1"/>
  <c r="F399" i="1"/>
  <c r="E399" i="1"/>
  <c r="D399" i="1"/>
  <c r="C399" i="1"/>
  <c r="B399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X398" i="1" s="1"/>
  <c r="I398" i="1"/>
  <c r="H398" i="1"/>
  <c r="G398" i="1"/>
  <c r="F398" i="1"/>
  <c r="E398" i="1"/>
  <c r="D398" i="1"/>
  <c r="C398" i="1"/>
  <c r="B398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X397" i="1" s="1"/>
  <c r="I397" i="1"/>
  <c r="H397" i="1"/>
  <c r="G397" i="1"/>
  <c r="F397" i="1"/>
  <c r="E397" i="1"/>
  <c r="D397" i="1"/>
  <c r="C397" i="1"/>
  <c r="B397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137" i="4"/>
  <c r="A354" i="4"/>
  <c r="A255" i="4"/>
  <c r="A224" i="4"/>
  <c r="A152" i="4"/>
  <c r="A72" i="4"/>
  <c r="A371" i="4"/>
  <c r="A69" i="4"/>
  <c r="A37" i="4"/>
  <c r="A301" i="4"/>
  <c r="A200" i="4"/>
  <c r="A361" i="4"/>
  <c r="A317" i="4"/>
  <c r="A331" i="4"/>
  <c r="A99" i="4"/>
  <c r="A206" i="4"/>
  <c r="A313" i="4"/>
  <c r="A90" i="4"/>
  <c r="A325" i="4"/>
  <c r="A330" i="4"/>
  <c r="A148" i="4"/>
  <c r="A342" i="4"/>
  <c r="A271" i="4"/>
  <c r="A213" i="4"/>
  <c r="A159" i="4"/>
  <c r="A43" i="4"/>
  <c r="A102" i="4"/>
  <c r="A121" i="4"/>
  <c r="A253" i="4"/>
  <c r="A128" i="4"/>
  <c r="A215" i="4"/>
  <c r="A178" i="4"/>
  <c r="A287" i="4"/>
  <c r="A181" i="4"/>
  <c r="A383" i="4"/>
  <c r="A359" i="4"/>
  <c r="A158" i="4"/>
  <c r="A258" i="4"/>
  <c r="A353" i="4"/>
  <c r="A292" i="4"/>
  <c r="A22" i="4"/>
  <c r="A89" i="4"/>
  <c r="A157" i="4"/>
  <c r="A119" i="4"/>
  <c r="A276" i="4"/>
  <c r="A340" i="4"/>
  <c r="A228" i="4"/>
  <c r="A3" i="4"/>
  <c r="A335" i="4"/>
  <c r="A32" i="4"/>
  <c r="A45" i="4"/>
  <c r="A302" i="4"/>
  <c r="A140" i="4"/>
  <c r="A226" i="4"/>
  <c r="A225" i="4"/>
  <c r="A116" i="4"/>
  <c r="A363" i="4"/>
  <c r="A68" i="4"/>
  <c r="A202" i="4"/>
  <c r="A263" i="4"/>
  <c r="A260" i="4"/>
  <c r="A112" i="4"/>
  <c r="A11" i="4"/>
  <c r="A93" i="4"/>
  <c r="A155" i="4"/>
  <c r="A138" i="4"/>
  <c r="A9" i="4"/>
  <c r="A95" i="4"/>
  <c r="A347" i="4"/>
  <c r="A105" i="4"/>
  <c r="A297" i="4"/>
  <c r="A322" i="4"/>
  <c r="A238" i="4"/>
  <c r="A365" i="4"/>
  <c r="A5" i="4"/>
  <c r="A86" i="4"/>
  <c r="A54" i="4"/>
  <c r="A125" i="4"/>
  <c r="A35" i="4"/>
  <c r="A162" i="4"/>
  <c r="A146" i="4"/>
  <c r="A191" i="4"/>
  <c r="A227" i="4"/>
  <c r="A185" i="4"/>
  <c r="A307" i="4"/>
  <c r="A280" i="4"/>
  <c r="A166" i="4"/>
  <c r="A328" i="4"/>
  <c r="A290" i="4"/>
  <c r="A92" i="4"/>
  <c r="A55" i="4"/>
  <c r="A380" i="4"/>
  <c r="A303" i="4"/>
  <c r="A48" i="4"/>
  <c r="A376" i="4"/>
  <c r="A334" i="4"/>
  <c r="A308" i="4"/>
  <c r="A327" i="4"/>
  <c r="A285" i="4"/>
  <c r="A104" i="4"/>
  <c r="A362" i="4"/>
  <c r="A344" i="4"/>
  <c r="A193" i="4"/>
  <c r="A319" i="4"/>
  <c r="A189" i="4"/>
  <c r="A312" i="4"/>
  <c r="A314" i="4"/>
  <c r="A355" i="4"/>
  <c r="A184" i="4"/>
  <c r="A122" i="4"/>
  <c r="A366" i="4"/>
  <c r="A150" i="4"/>
  <c r="A284" i="4"/>
  <c r="A207" i="4"/>
  <c r="A139" i="4"/>
  <c r="A57" i="4"/>
  <c r="A145" i="4"/>
  <c r="A50" i="4"/>
  <c r="A15" i="4"/>
  <c r="A205" i="4"/>
  <c r="A278" i="4"/>
  <c r="A109" i="4"/>
  <c r="A341" i="4"/>
  <c r="A59" i="4"/>
  <c r="A188" i="4"/>
  <c r="A100" i="4"/>
  <c r="A47" i="4"/>
  <c r="A107" i="4"/>
  <c r="A358" i="4"/>
  <c r="A199" i="4"/>
  <c r="A101" i="4"/>
  <c r="A282" i="4"/>
  <c r="A78" i="4"/>
  <c r="A60" i="4"/>
  <c r="A73" i="4"/>
  <c r="A240" i="4"/>
  <c r="A147" i="4"/>
  <c r="A348" i="4"/>
  <c r="A345" i="4"/>
  <c r="A172" i="4"/>
  <c r="A91" i="4"/>
  <c r="A300" i="4"/>
  <c r="A318" i="4"/>
  <c r="A25" i="4"/>
  <c r="A259" i="4"/>
  <c r="A357" i="4"/>
  <c r="A310" i="4"/>
  <c r="A195" i="4"/>
  <c r="A71" i="4"/>
  <c r="A218" i="4"/>
  <c r="A61" i="4"/>
  <c r="A219" i="4"/>
  <c r="A268" i="4"/>
  <c r="A369" i="4"/>
  <c r="A84" i="4"/>
  <c r="A196" i="4"/>
  <c r="A368" i="4"/>
  <c r="A170" i="4"/>
  <c r="A113" i="4"/>
  <c r="A192" i="4"/>
  <c r="A141" i="4"/>
  <c r="A143" i="4"/>
  <c r="A315" i="4"/>
  <c r="A164" i="4"/>
  <c r="A204" i="4"/>
  <c r="A250" i="4"/>
  <c r="A38" i="4"/>
  <c r="A87" i="4"/>
  <c r="A24" i="4"/>
  <c r="A286" i="4"/>
  <c r="A156" i="4"/>
  <c r="A12" i="4"/>
  <c r="A374" i="4"/>
  <c r="A324" i="4"/>
  <c r="A375" i="4"/>
  <c r="A367" i="4"/>
  <c r="A294" i="4"/>
  <c r="A160" i="4"/>
  <c r="A20" i="4"/>
  <c r="A85" i="4"/>
  <c r="A370" i="4"/>
  <c r="A130" i="4"/>
  <c r="A173" i="4"/>
  <c r="A65" i="4"/>
  <c r="A239" i="4"/>
  <c r="A289" i="4"/>
  <c r="A33" i="4"/>
  <c r="A118" i="4"/>
  <c r="A245" i="4"/>
  <c r="A381" i="4"/>
  <c r="A326" i="4"/>
  <c r="A298" i="4"/>
  <c r="A40" i="4"/>
  <c r="A372" i="4"/>
  <c r="A382" i="4"/>
  <c r="A103" i="4"/>
  <c r="A64" i="4"/>
  <c r="A197" i="4"/>
  <c r="A149" i="4"/>
  <c r="A110" i="4"/>
  <c r="A154" i="4"/>
  <c r="A209" i="4"/>
  <c r="A175" i="4"/>
  <c r="A256" i="4"/>
  <c r="A136" i="4"/>
  <c r="A275" i="4"/>
  <c r="A293" i="4"/>
  <c r="A133" i="4"/>
  <c r="A142" i="4"/>
  <c r="A165" i="4"/>
  <c r="A82" i="4"/>
  <c r="A171" i="4"/>
  <c r="A316" i="4"/>
  <c r="A62" i="4"/>
  <c r="A51" i="4"/>
  <c r="A267" i="4"/>
  <c r="A123" i="4"/>
  <c r="A329" i="4"/>
  <c r="A6" i="4"/>
  <c r="A41" i="4"/>
  <c r="A169" i="4"/>
  <c r="A10" i="4"/>
  <c r="A117" i="4"/>
  <c r="A336" i="4"/>
  <c r="A311" i="4"/>
  <c r="A249" i="4"/>
  <c r="A7" i="4"/>
  <c r="A17" i="4"/>
  <c r="A241" i="4"/>
  <c r="A214" i="4"/>
  <c r="A212" i="4"/>
  <c r="A248" i="4"/>
  <c r="A76" i="4"/>
  <c r="A167" i="4"/>
  <c r="A337" i="4"/>
  <c r="A279" i="4"/>
  <c r="A161" i="4"/>
  <c r="A79" i="4"/>
  <c r="A323" i="4"/>
  <c r="A182" i="4"/>
  <c r="A26" i="4"/>
  <c r="A247" i="4"/>
  <c r="A13" i="4"/>
  <c r="A277" i="4"/>
  <c r="A39" i="4"/>
  <c r="A194" i="4"/>
  <c r="A265" i="4"/>
  <c r="A176" i="4"/>
  <c r="A187" i="4"/>
  <c r="A235" i="4"/>
  <c r="A94" i="4"/>
  <c r="A220" i="4"/>
  <c r="A269" i="4"/>
  <c r="A231" i="4"/>
  <c r="A132" i="4"/>
  <c r="A127" i="4"/>
  <c r="A153" i="4"/>
  <c r="A88" i="4"/>
  <c r="A232" i="4"/>
  <c r="A31" i="4"/>
  <c r="A211" i="4"/>
  <c r="A351" i="4"/>
  <c r="A16" i="4"/>
  <c r="A124" i="4"/>
  <c r="A299" i="4"/>
  <c r="A356" i="4"/>
  <c r="A321" i="4"/>
  <c r="A27" i="4"/>
  <c r="A243" i="4"/>
  <c r="A96" i="4"/>
  <c r="A135" i="4"/>
  <c r="A305" i="4"/>
  <c r="A29" i="4"/>
  <c r="A18" i="4"/>
  <c r="A120" i="4"/>
  <c r="A177" i="4"/>
  <c r="A19" i="4"/>
  <c r="A111" i="4"/>
  <c r="A332" i="4"/>
  <c r="A223" i="4"/>
  <c r="A190" i="4"/>
  <c r="A129" i="4"/>
  <c r="A216" i="4"/>
  <c r="A274" i="4"/>
  <c r="A74" i="4"/>
  <c r="A201" i="4"/>
  <c r="A242" i="4"/>
  <c r="A44" i="4"/>
  <c r="A21" i="4"/>
  <c r="A151" i="4"/>
  <c r="A144" i="4"/>
  <c r="A257" i="4"/>
  <c r="A236" i="4"/>
  <c r="A98" i="4"/>
  <c r="A75" i="4"/>
  <c r="A198" i="4"/>
  <c r="A309" i="4"/>
  <c r="A58" i="4"/>
  <c r="A163" i="4"/>
  <c r="A46" i="4"/>
  <c r="A283" i="4"/>
  <c r="A229" i="4"/>
  <c r="A233" i="4"/>
  <c r="A126" i="4"/>
  <c r="A378" i="4"/>
  <c r="A52" i="4"/>
  <c r="A230" i="4"/>
  <c r="A174" i="4"/>
  <c r="A81" i="4"/>
  <c r="A272" i="4"/>
  <c r="A23" i="4"/>
  <c r="A266" i="4"/>
  <c r="A343" i="4"/>
  <c r="A237" i="4"/>
  <c r="A36" i="4"/>
  <c r="A168" i="4"/>
  <c r="A203" i="4"/>
  <c r="A208" i="4"/>
  <c r="A217" i="4"/>
  <c r="A210" i="4"/>
  <c r="A252" i="4"/>
  <c r="A66" i="4"/>
  <c r="A180" i="4"/>
  <c r="A364" i="4"/>
  <c r="A221" i="4"/>
  <c r="A49" i="4"/>
  <c r="A270" i="4"/>
  <c r="A30" i="4"/>
  <c r="A384" i="4"/>
  <c r="A291" i="4"/>
  <c r="A28" i="4"/>
  <c r="A183" i="4"/>
  <c r="A4" i="4"/>
  <c r="A67" i="4"/>
  <c r="A115" i="4"/>
  <c r="A379" i="4"/>
  <c r="A70" i="4"/>
  <c r="A108" i="4"/>
  <c r="A77" i="4"/>
  <c r="A273" i="4"/>
  <c r="A373" i="4"/>
  <c r="A385" i="4"/>
  <c r="A97" i="4"/>
  <c r="A288" i="4"/>
  <c r="A296" i="4"/>
  <c r="A295" i="4"/>
  <c r="A251" i="4"/>
  <c r="A53" i="4"/>
  <c r="A14" i="4"/>
  <c r="A83" i="4"/>
  <c r="A34" i="4"/>
  <c r="A264" i="4"/>
  <c r="A281" i="4"/>
  <c r="A306" i="4"/>
  <c r="A246" i="4"/>
  <c r="A377" i="4"/>
  <c r="A179" i="4"/>
  <c r="A80" i="4"/>
  <c r="A339" i="4"/>
  <c r="A244" i="4"/>
  <c r="A134" i="4"/>
  <c r="A346" i="4"/>
  <c r="A338" i="4"/>
  <c r="X315" i="1"/>
  <c r="X104" i="1"/>
  <c r="X37" i="1"/>
  <c r="X265" i="1"/>
  <c r="X142" i="1"/>
  <c r="X28" i="1"/>
  <c r="X170" i="1"/>
  <c r="X88" i="1"/>
  <c r="X69" i="1"/>
  <c r="X268" i="1"/>
  <c r="X24" i="1"/>
  <c r="X109" i="1"/>
  <c r="X55" i="1"/>
  <c r="X228" i="1"/>
  <c r="X387" i="1"/>
  <c r="X134" i="1"/>
  <c r="X345" i="1"/>
  <c r="X21" i="1"/>
  <c r="X378" i="1"/>
  <c r="X240" i="1"/>
  <c r="X181" i="1"/>
  <c r="X57" i="1"/>
  <c r="X312" i="1"/>
  <c r="X133" i="1"/>
  <c r="X146" i="1"/>
  <c r="X87" i="1"/>
  <c r="X304" i="1"/>
  <c r="X376" i="1"/>
  <c r="X112" i="1"/>
  <c r="X168" i="1"/>
  <c r="X289" i="1"/>
  <c r="X278" i="1"/>
  <c r="X322" i="1"/>
  <c r="X10" i="1"/>
  <c r="X143" i="1"/>
  <c r="X393" i="1"/>
  <c r="X303" i="1"/>
  <c r="X244" i="1"/>
  <c r="X370" i="1"/>
  <c r="X250" i="1"/>
  <c r="X61" i="1"/>
  <c r="X100" i="1"/>
  <c r="X232" i="1"/>
  <c r="X231" i="1"/>
  <c r="X194" i="1"/>
  <c r="X254" i="1"/>
  <c r="X89" i="1"/>
  <c r="X375" i="1"/>
  <c r="X118" i="1"/>
  <c r="X13" i="1"/>
  <c r="X221" i="1"/>
  <c r="X180" i="1"/>
  <c r="X103" i="1"/>
  <c r="X27" i="1"/>
  <c r="X40" i="1"/>
  <c r="X126" i="1"/>
  <c r="X197" i="1"/>
  <c r="X349" i="1"/>
  <c r="X175" i="1"/>
  <c r="X262" i="1"/>
  <c r="X281" i="1"/>
  <c r="X161" i="1"/>
  <c r="X368" i="1"/>
  <c r="X19" i="1"/>
  <c r="X81" i="1"/>
  <c r="X16" i="1"/>
  <c r="X177" i="1"/>
  <c r="X334" i="1"/>
  <c r="X44" i="1"/>
  <c r="X17" i="1"/>
  <c r="X525" i="1"/>
  <c r="X14" i="1"/>
  <c r="X150" i="1"/>
  <c r="X346" i="1"/>
  <c r="X229" i="1"/>
  <c r="X225" i="1"/>
  <c r="X162" i="1"/>
  <c r="X39" i="1"/>
  <c r="X169" i="1"/>
  <c r="X296" i="1"/>
  <c r="X353" i="1"/>
  <c r="X217" i="1"/>
  <c r="X363" i="1"/>
  <c r="X64" i="1"/>
  <c r="X367" i="1"/>
  <c r="X50" i="1"/>
  <c r="X121" i="1"/>
  <c r="X22" i="1"/>
  <c r="X215" i="1"/>
  <c r="X127" i="1"/>
  <c r="X282" i="1"/>
  <c r="X62" i="1"/>
  <c r="X377" i="1"/>
  <c r="X260" i="1"/>
  <c r="X313" i="1"/>
  <c r="X195" i="1"/>
  <c r="X290" i="1"/>
  <c r="X216" i="1"/>
  <c r="X54" i="1"/>
  <c r="X213" i="1"/>
  <c r="X269" i="1"/>
  <c r="X360" i="1"/>
  <c r="X341" i="1"/>
  <c r="X230" i="1"/>
  <c r="X156" i="1"/>
  <c r="X99" i="1"/>
  <c r="X72" i="1"/>
  <c r="X171" i="1"/>
  <c r="X185" i="1"/>
  <c r="X299" i="1"/>
  <c r="X310" i="1"/>
  <c r="X25" i="1"/>
  <c r="X98" i="1"/>
  <c r="X18" i="1"/>
  <c r="X58" i="1"/>
  <c r="X38" i="1"/>
  <c r="X73" i="1"/>
  <c r="X340" i="1"/>
  <c r="X263" i="1"/>
  <c r="X295" i="1"/>
  <c r="X385" i="1"/>
  <c r="X327" i="1"/>
  <c r="X242" i="1"/>
  <c r="X82" i="1"/>
  <c r="X237" i="1"/>
  <c r="X204" i="1"/>
  <c r="X119" i="1"/>
  <c r="X135" i="1"/>
  <c r="X78" i="1"/>
  <c r="X266" i="1"/>
  <c r="X365" i="1"/>
  <c r="X374" i="1"/>
  <c r="X110" i="1"/>
  <c r="X59" i="1"/>
  <c r="X317" i="1"/>
  <c r="X294" i="1"/>
  <c r="X167" i="1"/>
  <c r="X15" i="1"/>
  <c r="X227" i="1"/>
  <c r="X220" i="1"/>
  <c r="X234" i="1"/>
  <c r="X251" i="1"/>
  <c r="X236" i="1"/>
  <c r="X366" i="1"/>
  <c r="X277" i="1"/>
  <c r="X272" i="1"/>
  <c r="X352" i="1"/>
  <c r="X174" i="1"/>
  <c r="X179" i="1"/>
  <c r="X395" i="1"/>
  <c r="X30" i="1"/>
  <c r="X343" i="1"/>
  <c r="X84" i="1"/>
  <c r="X219" i="1"/>
  <c r="X153" i="1"/>
  <c r="X222" i="1"/>
  <c r="X342" i="1"/>
  <c r="X209" i="1"/>
  <c r="X347" i="1"/>
  <c r="X252" i="1"/>
  <c r="X305" i="1"/>
  <c r="X307" i="1"/>
  <c r="X145" i="1"/>
  <c r="X326" i="1"/>
  <c r="X381" i="1"/>
  <c r="X7" i="1"/>
  <c r="X337" i="1"/>
  <c r="X199" i="1"/>
  <c r="X256" i="1"/>
  <c r="X189" i="1"/>
  <c r="X279" i="1"/>
  <c r="X311" i="1"/>
  <c r="X364" i="1"/>
  <c r="X132" i="1"/>
  <c r="X259" i="1"/>
  <c r="X163" i="1"/>
  <c r="X92" i="1"/>
  <c r="X130" i="1"/>
  <c r="X36" i="1"/>
  <c r="X383" i="1"/>
  <c r="X224" i="1"/>
  <c r="X351" i="1"/>
  <c r="X320" i="1"/>
  <c r="X125" i="1"/>
  <c r="X173" i="1"/>
  <c r="X159" i="1"/>
  <c r="X184" i="1"/>
  <c r="X350" i="1"/>
  <c r="X165" i="1"/>
  <c r="X275" i="1"/>
  <c r="X389" i="1"/>
  <c r="X68" i="1"/>
  <c r="X32" i="1"/>
  <c r="X74" i="1"/>
  <c r="X239" i="1"/>
  <c r="X300" i="1"/>
  <c r="X200" i="1"/>
  <c r="X248" i="1"/>
  <c r="X190" i="1"/>
  <c r="X382" i="1"/>
  <c r="X284" i="1"/>
  <c r="X193" i="1"/>
  <c r="X273" i="1"/>
  <c r="X198" i="1"/>
  <c r="X4" i="1"/>
  <c r="X373" i="1"/>
  <c r="X271" i="1"/>
  <c r="X120" i="1"/>
  <c r="X212" i="1"/>
  <c r="X48" i="1"/>
  <c r="X183" i="1"/>
  <c r="X95" i="1"/>
  <c r="X302" i="1"/>
  <c r="X42" i="1"/>
  <c r="X318" i="1"/>
  <c r="X203" i="1"/>
  <c r="X384" i="1"/>
  <c r="X65" i="1"/>
  <c r="X335" i="1"/>
  <c r="X226" i="1"/>
  <c r="X129" i="1"/>
  <c r="X238" i="1"/>
  <c r="X140" i="1"/>
  <c r="X330" i="1"/>
  <c r="X43" i="1"/>
  <c r="X359" i="1"/>
  <c r="X233" i="1"/>
  <c r="X246" i="1"/>
  <c r="X280" i="1"/>
  <c r="X29" i="1"/>
  <c r="X136" i="1"/>
  <c r="X172" i="1"/>
  <c r="X201" i="1"/>
  <c r="X386" i="1"/>
  <c r="X80" i="1"/>
  <c r="X319" i="1"/>
  <c r="X63" i="1"/>
  <c r="X274" i="1"/>
  <c r="X358" i="1"/>
  <c r="X188" i="1"/>
  <c r="X114" i="1"/>
  <c r="X11" i="1"/>
  <c r="X70" i="1"/>
  <c r="X394" i="1"/>
  <c r="X309" i="1"/>
  <c r="X113" i="1"/>
  <c r="X166" i="1"/>
  <c r="X192" i="1"/>
  <c r="X264" i="1"/>
  <c r="X331" i="1"/>
  <c r="X306" i="1"/>
  <c r="X122" i="1"/>
  <c r="X56" i="1"/>
  <c r="X372" i="1"/>
  <c r="X293" i="1"/>
  <c r="X67" i="1"/>
  <c r="X390" i="1"/>
  <c r="X257" i="1"/>
  <c r="X182" i="1"/>
  <c r="X108" i="1"/>
  <c r="X85" i="1"/>
  <c r="X270" i="1"/>
  <c r="X336" i="1"/>
  <c r="X83" i="1"/>
  <c r="X147" i="1"/>
  <c r="X8" i="1"/>
  <c r="X139" i="1"/>
  <c r="X137" i="1"/>
  <c r="X196" i="1"/>
  <c r="X276" i="1"/>
  <c r="X34" i="1"/>
  <c r="X105" i="1"/>
  <c r="X247" i="1"/>
  <c r="X243" i="1"/>
  <c r="X123" i="1"/>
  <c r="X115" i="1"/>
  <c r="X52" i="1"/>
  <c r="X297" i="1"/>
  <c r="X46" i="1"/>
  <c r="X253" i="1"/>
  <c r="X151" i="1"/>
  <c r="X107" i="1"/>
  <c r="X31" i="1"/>
  <c r="X324" i="1"/>
  <c r="X102" i="1"/>
  <c r="X23" i="1"/>
  <c r="X208" i="1"/>
  <c r="X388" i="1"/>
  <c r="X285" i="1"/>
  <c r="X47" i="1"/>
  <c r="X9" i="1"/>
  <c r="X117" i="1"/>
  <c r="X101" i="1"/>
  <c r="X76" i="1"/>
  <c r="X205" i="1"/>
  <c r="X178" i="1"/>
  <c r="X348" i="1"/>
  <c r="X60" i="1"/>
  <c r="X131" i="1"/>
  <c r="X158" i="1"/>
  <c r="X258" i="1"/>
  <c r="X344" i="1"/>
  <c r="X261" i="1"/>
  <c r="X223" i="1"/>
  <c r="X308" i="1"/>
  <c r="X357" i="1"/>
  <c r="X116" i="1"/>
  <c r="X77" i="1"/>
  <c r="X6" i="1"/>
  <c r="X128" i="1"/>
  <c r="X333" i="1"/>
  <c r="X187" i="1"/>
  <c r="X283" i="1"/>
  <c r="X111" i="1"/>
  <c r="X90" i="1"/>
  <c r="X287" i="1"/>
  <c r="X339" i="1"/>
  <c r="X45" i="1"/>
  <c r="X5" i="1"/>
  <c r="X241" i="1"/>
  <c r="X141" i="1"/>
  <c r="X362" i="1"/>
  <c r="X164" i="1"/>
  <c r="X71" i="1"/>
  <c r="X97" i="1"/>
  <c r="X106" i="1"/>
  <c r="X379" i="1"/>
  <c r="X316" i="1"/>
  <c r="X149" i="1"/>
  <c r="X152" i="1"/>
  <c r="X51" i="1"/>
  <c r="X288" i="1"/>
  <c r="X138" i="1"/>
  <c r="X332" i="1"/>
  <c r="X210" i="1"/>
  <c r="X235" i="1"/>
  <c r="X96" i="1"/>
  <c r="X245" i="1"/>
  <c r="X371" i="1"/>
  <c r="X124" i="1"/>
  <c r="X79" i="1"/>
  <c r="X66" i="1"/>
  <c r="X35" i="1"/>
  <c r="X12" i="1"/>
  <c r="X255" i="1"/>
  <c r="X20" i="1"/>
  <c r="X354" i="1"/>
  <c r="X218" i="1"/>
  <c r="X291" i="1"/>
  <c r="X211" i="1"/>
  <c r="X2" i="1"/>
  <c r="X154" i="1"/>
  <c r="X155" i="1"/>
  <c r="X91" i="1"/>
  <c r="X323" i="1"/>
  <c r="X33" i="1"/>
  <c r="X292" i="1"/>
  <c r="X328" i="1"/>
  <c r="X369" i="1"/>
  <c r="X148" i="1"/>
  <c r="X267" i="1"/>
  <c r="X144" i="1"/>
  <c r="X361" i="1"/>
  <c r="X214" i="1"/>
  <c r="X356" i="1"/>
  <c r="X301" i="1"/>
  <c r="X329" i="1"/>
  <c r="X41" i="1"/>
  <c r="X249" i="1"/>
  <c r="X286" i="1"/>
  <c r="X392" i="1"/>
  <c r="X176" i="1"/>
  <c r="X380" i="1"/>
  <c r="X93" i="1"/>
  <c r="X338" i="1"/>
  <c r="X321" i="1"/>
  <c r="X3" i="1"/>
  <c r="X157" i="1"/>
  <c r="X207" i="1"/>
  <c r="X26" i="1"/>
  <c r="X206" i="1"/>
  <c r="X325" i="1"/>
  <c r="X314" i="1"/>
  <c r="X202" i="1"/>
  <c r="X49" i="1"/>
  <c r="X86" i="1"/>
  <c r="X160" i="1"/>
  <c r="X186" i="1"/>
  <c r="X391" i="1"/>
  <c r="X53" i="1"/>
  <c r="X355" i="1"/>
  <c r="X94" i="1"/>
  <c r="X75" i="1"/>
  <c r="X298" i="1"/>
  <c r="X396" i="1"/>
  <c r="A2" i="4"/>
  <c r="X191" i="1"/>
  <c r="A352" i="4"/>
  <c r="A106" i="4"/>
  <c r="A350" i="4"/>
  <c r="A320" i="4"/>
  <c r="A234" i="4"/>
  <c r="A8" i="4"/>
  <c r="A304" i="4"/>
  <c r="A42" i="4"/>
  <c r="A131" i="4"/>
  <c r="A63" i="4"/>
  <c r="A262" i="4"/>
  <c r="A56" i="4"/>
  <c r="A360" i="4"/>
  <c r="A254" i="4"/>
  <c r="A261" i="4"/>
  <c r="A222" i="4"/>
  <c r="A349" i="4"/>
  <c r="A333" i="4"/>
  <c r="A114" i="4"/>
  <c r="A186" i="4"/>
</calcChain>
</file>

<file path=xl/sharedStrings.xml><?xml version="1.0" encoding="utf-8"?>
<sst xmlns="http://schemas.openxmlformats.org/spreadsheetml/2006/main" count="71423" uniqueCount="10383">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</sst>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3"/>
  <sheetViews>
    <sheetView tabSelected="1" zoomScale="70" zoomScaleNormal="70" workbookViewId="0">
      <pane xSplit="1" ySplit="1" topLeftCell="B367" activePane="bottomRight" state="frozen"/>
      <selection pane="topRight"/>
      <selection pane="bottomLeft"/>
      <selection pane="bottomRight" activeCell="T375" sqref="T375"/>
    </sheetView>
  </sheetViews>
  <sheetFormatPr defaultColWidth="8.796875" defaultRowHeight="17.399999999999999" x14ac:dyDescent="0.4"/>
  <cols>
    <col min="2" max="2" width="22.3984375" customWidth="1"/>
    <col min="10" max="10" width="8.796875" customWidth="1"/>
    <col min="11" max="11" width="15.19921875" bestFit="1" customWidth="1"/>
  </cols>
  <sheetData>
    <row r="1" spans="1:24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IF($A2="","",IFERROR(VLOOKUP($A2,Data_Raw!$A:$G,5,FALSE),""))</f>
        <v>KOR</v>
      </c>
      <c r="O2" t="str">
        <f>IF($A2="","",IFERROR(VLOOKUP($A2,Data_Raw!$A:$G,6,FALSE),""))</f>
        <v>BTO</v>
      </c>
      <c r="P2" t="str">
        <f>IF($A2="","",IFERROR(VLOOKUP($A2,Data_Raw!$A:$G,7,FALSE),""))</f>
        <v>Transportation</v>
      </c>
      <c r="Q2">
        <f>IF($A2="","",SUMIFS(AI_PF!$AP:$AP,AI_PF!$A:$A,$A2))</f>
        <v>14000000000</v>
      </c>
      <c r="R2">
        <f>IF($A2="","",SUMIFS(AI_PF!$AW:$AW,AI_PF!$A:$A,$A2))</f>
        <v>14000000000</v>
      </c>
      <c r="S2">
        <f>IF($A2="","",SUMIFS(AI_PF!$AZ:$AZ,AI_PF!$A:$A,$A2))</f>
        <v>4737712417</v>
      </c>
      <c r="T2">
        <f>IF($A2="","",SUMIFS(AI_PF!$CA:$CA,AI_PF!$A:$A,$A2))</f>
        <v>9275000000</v>
      </c>
      <c r="U2">
        <f>IF($A2="","",SUMIFS(AI_PF!$CE:$CE,AI_PF!$A:$A,$A2))</f>
        <v>9262287583</v>
      </c>
      <c r="V2">
        <f>IF($A2="","",IFERROR(VLOOKUP($A2,AI_PF!$A:$CO,93,FALSE),""))</f>
        <v>7.4321596999999997</v>
      </c>
      <c r="W2">
        <f>IF($A2="","",COUNTIF(AI_PF!$A:$A,$A2))</f>
        <v>1</v>
      </c>
      <c r="X2">
        <f ca="1">IF($A2="","",COUNTIF(LookThrough!$A:$A,J2))</f>
        <v>0</v>
      </c>
    </row>
    <row r="3" spans="1:24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IF($A3="","",IFERROR(VLOOKUP($A3,Data_Raw!$A:$G,5,FALSE),""))</f>
        <v>KOR</v>
      </c>
      <c r="O3" t="str">
        <f>IF($A3="","",IFERROR(VLOOKUP($A3,Data_Raw!$A:$G,6,FALSE),""))</f>
        <v>BTO</v>
      </c>
      <c r="P3" t="str">
        <f>IF($A3="","",IFERROR(VLOOKUP($A3,Data_Raw!$A:$G,7,FALSE),""))</f>
        <v>Transportation</v>
      </c>
      <c r="Q3">
        <f>IF($A3="","",SUMIFS(AI_PF!$AP:$AP,AI_PF!$A:$A,$A3))</f>
        <v>8453000000</v>
      </c>
      <c r="R3">
        <f>IF($A3="","",SUMIFS(AI_PF!$AW:$AW,AI_PF!$A:$A,$A3))</f>
        <v>0</v>
      </c>
      <c r="S3">
        <f>IF($A3="","",SUMIFS(AI_PF!$AZ:$AZ,AI_PF!$A:$A,$A3))</f>
        <v>5031495000</v>
      </c>
      <c r="T3">
        <f>IF($A3="","",SUMIFS(AI_PF!$CA:$CA,AI_PF!$A:$A,$A3))</f>
        <v>7992109627</v>
      </c>
      <c r="U3">
        <f>IF($A3="","",SUMIFS(AI_PF!$CE:$CE,AI_PF!$A:$A,$A3))</f>
        <v>7992109627</v>
      </c>
      <c r="V3">
        <f>IF($A3="","",IFERROR(VLOOKUP($A3,AI_PF!$A:$CO,93,FALSE),""))</f>
        <v>0</v>
      </c>
      <c r="W3">
        <f>IF($A3="","",COUNTIF(AI_PF!$A:$A,$A3))</f>
        <v>1</v>
      </c>
      <c r="X3">
        <f ca="1">IF($A3="","",COUNTIF(LookThrough!$A:$A,J3))</f>
        <v>0</v>
      </c>
    </row>
    <row r="4" spans="1:24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IF($A4="","",IFERROR(VLOOKUP($A4,Data_Raw!$A:$G,5,FALSE),""))</f>
        <v>KOR</v>
      </c>
      <c r="O4" t="str">
        <f>IF($A4="","",IFERROR(VLOOKUP($A4,Data_Raw!$A:$G,6,FALSE),""))</f>
        <v>BTO</v>
      </c>
      <c r="P4" t="str">
        <f>IF($A4="","",IFERROR(VLOOKUP($A4,Data_Raw!$A:$G,7,FALSE),""))</f>
        <v>Transportation</v>
      </c>
      <c r="Q4">
        <f>IF($A4="","",SUMIFS(AI_PF!$AP:$AP,AI_PF!$A:$A,$A4))</f>
        <v>48820000000</v>
      </c>
      <c r="R4">
        <f>IF($A4="","",SUMIFS(AI_PF!$AW:$AW,AI_PF!$A:$A,$A4))</f>
        <v>38817500000</v>
      </c>
      <c r="S4">
        <f>IF($A4="","",SUMIFS(AI_PF!$AZ:$AZ,AI_PF!$A:$A,$A4))</f>
        <v>13037382925</v>
      </c>
      <c r="T4">
        <f>IF($A4="","",SUMIFS(AI_PF!$CA:$CA,AI_PF!$A:$A,$A4))</f>
        <v>30509431114</v>
      </c>
      <c r="U4">
        <f>IF($A4="","",SUMIFS(AI_PF!$CE:$CE,AI_PF!$A:$A,$A4))</f>
        <v>41731507289</v>
      </c>
      <c r="V4">
        <f>IF($A4="","",IFERROR(VLOOKUP($A4,AI_PF!$A:$CO,93,FALSE),""))</f>
        <v>12.543752</v>
      </c>
      <c r="W4">
        <f>IF($A4="","",COUNTIF(AI_PF!$A:$A,$A4))</f>
        <v>3</v>
      </c>
      <c r="X4">
        <f ca="1">IF($A4="","",COUNTIF(LookThrough!$A:$A,J4))</f>
        <v>0</v>
      </c>
    </row>
    <row r="5" spans="1:24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IF($A5="","",IFERROR(VLOOKUP($A5,Data_Raw!$A:$G,5,FALSE),""))</f>
        <v>KOR</v>
      </c>
      <c r="O5" t="str">
        <f>IF($A5="","",IFERROR(VLOOKUP($A5,Data_Raw!$A:$G,6,FALSE),""))</f>
        <v>BTO</v>
      </c>
      <c r="P5" t="str">
        <f>IF($A5="","",IFERROR(VLOOKUP($A5,Data_Raw!$A:$G,7,FALSE),""))</f>
        <v>Transportation</v>
      </c>
      <c r="Q5">
        <f>IF($A5="","",SUMIFS(AI_PF!$AP:$AP,AI_PF!$A:$A,$A5))</f>
        <v>90000000000</v>
      </c>
      <c r="R5">
        <f>IF($A5="","",SUMIFS(AI_PF!$AW:$AW,AI_PF!$A:$A,$A5))</f>
        <v>90000000000</v>
      </c>
      <c r="S5">
        <f>IF($A5="","",SUMIFS(AI_PF!$AZ:$AZ,AI_PF!$A:$A,$A5))</f>
        <v>85685503961</v>
      </c>
      <c r="T5">
        <f>IF($A5="","",SUMIFS(AI_PF!$CA:$CA,AI_PF!$A:$A,$A5))</f>
        <v>4351144467</v>
      </c>
      <c r="U5">
        <f>IF($A5="","",SUMIFS(AI_PF!$CE:$CE,AI_PF!$A:$A,$A5))</f>
        <v>4318302029</v>
      </c>
      <c r="V5">
        <f>IF($A5="","",IFERROR(VLOOKUP($A5,AI_PF!$A:$CO,93,FALSE),""))</f>
        <v>4.6826824545860291</v>
      </c>
      <c r="W5">
        <f>IF($A5="","",COUNTIF(AI_PF!$A:$A,$A5))</f>
        <v>1</v>
      </c>
      <c r="X5">
        <f ca="1">IF($A5="","",COUNTIF(LookThrough!$A:$A,J5))</f>
        <v>2</v>
      </c>
    </row>
    <row r="6" spans="1:24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IF($A6="","",IFERROR(VLOOKUP($A6,Data_Raw!$A:$G,5,FALSE),""))</f>
        <v>KOR</v>
      </c>
      <c r="O6" t="str">
        <f>IF($A6="","",IFERROR(VLOOKUP($A6,Data_Raw!$A:$G,6,FALSE),""))</f>
        <v>BTL</v>
      </c>
      <c r="P6" t="str">
        <f>IF($A6="","",IFERROR(VLOOKUP($A6,Data_Raw!$A:$G,7,FALSE),""))</f>
        <v>Environmental</v>
      </c>
      <c r="Q6">
        <f>IF($A6="","",SUMIFS(AI_PF!$AP:$AP,AI_PF!$A:$A,$A6))</f>
        <v>20419035102</v>
      </c>
      <c r="R6">
        <f>IF($A6="","",SUMIFS(AI_PF!$AW:$AW,AI_PF!$A:$A,$A6))</f>
        <v>16023270000</v>
      </c>
      <c r="S6">
        <f>IF($A6="","",SUMIFS(AI_PF!$AZ:$AZ,AI_PF!$A:$A,$A6))</f>
        <v>12569126780</v>
      </c>
      <c r="T6">
        <f>IF($A6="","",SUMIFS(AI_PF!$CA:$CA,AI_PF!$A:$A,$A6))</f>
        <v>4888599289</v>
      </c>
      <c r="U6">
        <f>IF($A6="","",SUMIFS(AI_PF!$CE:$CE,AI_PF!$A:$A,$A6))</f>
        <v>4865152924</v>
      </c>
      <c r="V6">
        <f>IF($A6="","",IFERROR(VLOOKUP($A6,AI_PF!$A:$CO,93,FALSE),""))</f>
        <v>3.5150033000000001</v>
      </c>
      <c r="W6">
        <f>IF($A6="","",COUNTIF(AI_PF!$A:$A,$A6))</f>
        <v>3</v>
      </c>
      <c r="X6">
        <f ca="1">IF($A6="","",COUNTIF(LookThrough!$A:$A,J6))</f>
        <v>0</v>
      </c>
    </row>
    <row r="7" spans="1:24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IF($A7="","",IFERROR(VLOOKUP($A7,Data_Raw!$A:$G,5,FALSE),""))</f>
        <v>KOR</v>
      </c>
      <c r="O7" t="str">
        <f>IF($A7="","",IFERROR(VLOOKUP($A7,Data_Raw!$A:$G,6,FALSE),""))</f>
        <v>BTL</v>
      </c>
      <c r="P7" t="str">
        <f>IF($A7="","",IFERROR(VLOOKUP($A7,Data_Raw!$A:$G,7,FALSE),""))</f>
        <v>Environmental</v>
      </c>
      <c r="Q7">
        <f>IF($A7="","",SUMIFS(AI_PF!$AP:$AP,AI_PF!$A:$A,$A7))</f>
        <v>16529000000</v>
      </c>
      <c r="R7">
        <f>IF($A7="","",SUMIFS(AI_PF!$AW:$AW,AI_PF!$A:$A,$A7))</f>
        <v>15180000000</v>
      </c>
      <c r="S7">
        <f>IF($A7="","",SUMIFS(AI_PF!$AZ:$AZ,AI_PF!$A:$A,$A7))</f>
        <v>11646513839</v>
      </c>
      <c r="T7">
        <f>IF($A7="","",SUMIFS(AI_PF!$CA:$CA,AI_PF!$A:$A,$A7))</f>
        <v>4857565965</v>
      </c>
      <c r="U7">
        <f>IF($A7="","",SUMIFS(AI_PF!$CE:$CE,AI_PF!$A:$A,$A7))</f>
        <v>4856859126</v>
      </c>
      <c r="V7">
        <f>IF($A7="","",IFERROR(VLOOKUP($A7,AI_PF!$A:$CO,93,FALSE),""))</f>
        <v>3.7224181999999999</v>
      </c>
      <c r="W7">
        <f>IF($A7="","",COUNTIF(AI_PF!$A:$A,$A7))</f>
        <v>3</v>
      </c>
      <c r="X7">
        <f ca="1">IF($A7="","",COUNTIF(LookThrough!$A:$A,J7))</f>
        <v>0</v>
      </c>
    </row>
    <row r="8" spans="1:24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IF($A8="","",IFERROR(VLOOKUP($A8,Data_Raw!$A:$G,5,FALSE),""))</f>
        <v>KOR</v>
      </c>
      <c r="O8" t="str">
        <f>IF($A8="","",IFERROR(VLOOKUP($A8,Data_Raw!$A:$G,6,FALSE),""))</f>
        <v>BTL</v>
      </c>
      <c r="P8" t="str">
        <f>IF($A8="","",IFERROR(VLOOKUP($A8,Data_Raw!$A:$G,7,FALSE),""))</f>
        <v>Environmental</v>
      </c>
      <c r="Q8">
        <f>IF($A8="","",SUMIFS(AI_PF!$AP:$AP,AI_PF!$A:$A,$A8))</f>
        <v>8152918700</v>
      </c>
      <c r="R8">
        <f>IF($A8="","",SUMIFS(AI_PF!$AW:$AW,AI_PF!$A:$A,$A8))</f>
        <v>7632860000</v>
      </c>
      <c r="S8">
        <f>IF($A8="","",SUMIFS(AI_PF!$AZ:$AZ,AI_PF!$A:$A,$A8))</f>
        <v>5971592320</v>
      </c>
      <c r="T8">
        <f>IF($A8="","",SUMIFS(AI_PF!$CA:$CA,AI_PF!$A:$A,$A8))</f>
        <v>2181658700</v>
      </c>
      <c r="U8">
        <f>IF($A8="","",SUMIFS(AI_PF!$CE:$CE,AI_PF!$A:$A,$A8))</f>
        <v>2181326380</v>
      </c>
      <c r="V8">
        <f>IF($A8="","",IFERROR(VLOOKUP($A8,AI_PF!$A:$CO,93,FALSE),""))</f>
        <v>3.8884949</v>
      </c>
      <c r="W8">
        <f>IF($A8="","",COUNTIF(AI_PF!$A:$A,$A8))</f>
        <v>4</v>
      </c>
      <c r="X8">
        <f ca="1">IF($A8="","",COUNTIF(LookThrough!$A:$A,J8))</f>
        <v>0</v>
      </c>
    </row>
    <row r="9" spans="1:24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IF($A9="","",IFERROR(VLOOKUP($A9,Data_Raw!$A:$G,5,FALSE),""))</f>
        <v>KOR</v>
      </c>
      <c r="O9" t="str">
        <f>IF($A9="","",IFERROR(VLOOKUP($A9,Data_Raw!$A:$G,6,FALSE),""))</f>
        <v>BTL</v>
      </c>
      <c r="P9" t="str">
        <f>IF($A9="","",IFERROR(VLOOKUP($A9,Data_Raw!$A:$G,7,FALSE),""))</f>
        <v>Social</v>
      </c>
      <c r="Q9">
        <f>IF($A9="","",SUMIFS(AI_PF!$AP:$AP,AI_PF!$A:$A,$A9))</f>
        <v>16584000000</v>
      </c>
      <c r="R9">
        <f>IF($A9="","",SUMIFS(AI_PF!$AW:$AW,AI_PF!$A:$A,$A9))</f>
        <v>16192000000</v>
      </c>
      <c r="S9">
        <f>IF($A9="","",SUMIFS(AI_PF!$AZ:$AZ,AI_PF!$A:$A,$A9))</f>
        <v>16176116078</v>
      </c>
      <c r="T9">
        <f>IF($A9="","",SUMIFS(AI_PF!$CA:$CA,AI_PF!$A:$A,$A9))</f>
        <v>15887100</v>
      </c>
      <c r="U9">
        <f>IF($A9="","",SUMIFS(AI_PF!$CE:$CE,AI_PF!$A:$A,$A9))</f>
        <v>15883922</v>
      </c>
      <c r="V9">
        <f>IF($A9="","",IFERROR(VLOOKUP($A9,AI_PF!$A:$CO,93,FALSE),""))</f>
        <v>4.3845331999999999</v>
      </c>
      <c r="W9">
        <f>IF($A9="","",COUNTIF(AI_PF!$A:$A,$A9))</f>
        <v>10</v>
      </c>
      <c r="X9">
        <f ca="1">IF($A9="","",COUNTIF(LookThrough!$A:$A,J9))</f>
        <v>0</v>
      </c>
    </row>
    <row r="10" spans="1:24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46127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IF($A10="","",IFERROR(VLOOKUP($A10,Data_Raw!$A:$G,5,FALSE),""))</f>
        <v>KOR</v>
      </c>
      <c r="O10" t="str">
        <f>IF($A10="","",IFERROR(VLOOKUP($A10,Data_Raw!$A:$G,6,FALSE),""))</f>
        <v>BTL</v>
      </c>
      <c r="P10" t="str">
        <f>IF($A10="","",IFERROR(VLOOKUP($A10,Data_Raw!$A:$G,7,FALSE),""))</f>
        <v>Social</v>
      </c>
      <c r="Q10">
        <f>IF($A10="","",SUMIFS(AI_PF!$AP:$AP,AI_PF!$A:$A,$A10))</f>
        <v>9619000000</v>
      </c>
      <c r="R10">
        <f>IF($A10="","",SUMIFS(AI_PF!$AW:$AW,AI_PF!$A:$A,$A10))</f>
        <v>9619000000</v>
      </c>
      <c r="S10">
        <f>IF($A10="","",SUMIFS(AI_PF!$AZ:$AZ,AI_PF!$A:$A,$A10))</f>
        <v>9404493910</v>
      </c>
      <c r="T10">
        <f>IF($A10="","",SUMIFS(AI_PF!$CA:$CA,AI_PF!$A:$A,$A10))</f>
        <v>214549000</v>
      </c>
      <c r="U10">
        <f>IF($A10="","",SUMIFS(AI_PF!$CE:$CE,AI_PF!$A:$A,$A10))</f>
        <v>214506090</v>
      </c>
      <c r="V10">
        <f>IF($A10="","",IFERROR(VLOOKUP($A10,AI_PF!$A:$CO,93,FALSE),""))</f>
        <v>3.3200604</v>
      </c>
      <c r="W10">
        <f>IF($A10="","",COUNTIF(AI_PF!$A:$A,$A10))</f>
        <v>6</v>
      </c>
      <c r="X10">
        <f ca="1">IF($A10="","",COUNTIF(LookThrough!$A:$A,J10))</f>
        <v>0</v>
      </c>
    </row>
    <row r="11" spans="1:24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IF($A11="","",IFERROR(VLOOKUP($A11,Data_Raw!$A:$G,5,FALSE),""))</f>
        <v>KOR</v>
      </c>
      <c r="O11" t="str">
        <f>IF($A11="","",IFERROR(VLOOKUP($A11,Data_Raw!$A:$G,6,FALSE),""))</f>
        <v>BTL</v>
      </c>
      <c r="P11" t="str">
        <f>IF($A11="","",IFERROR(VLOOKUP($A11,Data_Raw!$A:$G,7,FALSE),""))</f>
        <v>Social</v>
      </c>
      <c r="Q11">
        <f>IF($A11="","",SUMIFS(AI_PF!$AP:$AP,AI_PF!$A:$A,$A11))</f>
        <v>9179500000</v>
      </c>
      <c r="R11">
        <f>IF($A11="","",SUMIFS(AI_PF!$AW:$AW,AI_PF!$A:$A,$A11))</f>
        <v>8385600000</v>
      </c>
      <c r="S11">
        <f>IF($A11="","",SUMIFS(AI_PF!$AZ:$AZ,AI_PF!$A:$A,$A11))</f>
        <v>8226507650</v>
      </c>
      <c r="T11">
        <f>IF($A11="","",SUMIFS(AI_PF!$CA:$CA,AI_PF!$A:$A,$A11))</f>
        <v>159138800</v>
      </c>
      <c r="U11">
        <f>IF($A11="","",SUMIFS(AI_PF!$CE:$CE,AI_PF!$A:$A,$A11))</f>
        <v>159092350</v>
      </c>
      <c r="V11">
        <f>IF($A11="","",IFERROR(VLOOKUP($A11,AI_PF!$A:$CO,93,FALSE),""))</f>
        <v>4.5679508999999996</v>
      </c>
      <c r="W11">
        <f>IF($A11="","",COUNTIF(AI_PF!$A:$A,$A11))</f>
        <v>18</v>
      </c>
      <c r="X11">
        <f ca="1">IF($A11="","",COUNTIF(LookThrough!$A:$A,J11))</f>
        <v>0</v>
      </c>
    </row>
    <row r="12" spans="1:24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2958465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IF($A12="","",IFERROR(VLOOKUP($A12,Data_Raw!$A:$G,5,FALSE),""))</f>
        <v>KOR</v>
      </c>
      <c r="O12" t="str">
        <f>IF($A12="","",IFERROR(VLOOKUP($A12,Data_Raw!$A:$G,6,FALSE),""))</f>
        <v>BTL</v>
      </c>
      <c r="P12" t="str">
        <f>IF($A12="","",IFERROR(VLOOKUP($A12,Data_Raw!$A:$G,7,FALSE),""))</f>
        <v>Environmental</v>
      </c>
      <c r="Q12">
        <f>IF($A12="","",SUMIFS(AI_PF!$AP:$AP,AI_PF!$A:$A,$A12))</f>
        <v>19530000000</v>
      </c>
      <c r="R12">
        <f>IF($A12="","",SUMIFS(AI_PF!$AW:$AW,AI_PF!$A:$A,$A12))</f>
        <v>17997000000</v>
      </c>
      <c r="S12">
        <f>IF($A12="","",SUMIFS(AI_PF!$AZ:$AZ,AI_PF!$A:$A,$A12))</f>
        <v>14020009557</v>
      </c>
      <c r="T12">
        <f>IF($A12="","",SUMIFS(AI_PF!$CA:$CA,AI_PF!$A:$A,$A12))</f>
        <v>5384898033</v>
      </c>
      <c r="U12">
        <f>IF($A12="","",SUMIFS(AI_PF!$CE:$CE,AI_PF!$A:$A,$A12))</f>
        <v>5384102476</v>
      </c>
      <c r="V12">
        <f>IF($A12="","",IFERROR(VLOOKUP($A12,AI_PF!$A:$CO,93,FALSE),""))</f>
        <v>3.6194269999999999</v>
      </c>
      <c r="W12">
        <f>IF($A12="","",COUNTIF(AI_PF!$A:$A,$A12))</f>
        <v>3</v>
      </c>
      <c r="X12">
        <f ca="1">IF($A12="","",COUNTIF(LookThrough!$A:$A,J12))</f>
        <v>0</v>
      </c>
    </row>
    <row r="13" spans="1:24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IF($A13="","",IFERROR(VLOOKUP($A13,Data_Raw!$A:$G,5,FALSE),""))</f>
        <v>KOR</v>
      </c>
      <c r="O13" t="str">
        <f>IF($A13="","",IFERROR(VLOOKUP($A13,Data_Raw!$A:$G,6,FALSE),""))</f>
        <v>BTL</v>
      </c>
      <c r="P13" t="str">
        <f>IF($A13="","",IFERROR(VLOOKUP($A13,Data_Raw!$A:$G,7,FALSE),""))</f>
        <v>Environmental</v>
      </c>
      <c r="Q13">
        <f>IF($A13="","",SUMIFS(AI_PF!$AP:$AP,AI_PF!$A:$A,$A13))</f>
        <v>11149330175</v>
      </c>
      <c r="R13">
        <f>IF($A13="","",SUMIFS(AI_PF!$AW:$AW,AI_PF!$A:$A,$A13))</f>
        <v>8735960000</v>
      </c>
      <c r="S13">
        <f>IF($A13="","",SUMIFS(AI_PF!$AZ:$AZ,AI_PF!$A:$A,$A13))</f>
        <v>6515210239</v>
      </c>
      <c r="T13">
        <f>IF($A13="","",SUMIFS(AI_PF!$CA:$CA,AI_PF!$A:$A,$A13))</f>
        <v>2879484175</v>
      </c>
      <c r="U13">
        <f>IF($A13="","",SUMIFS(AI_PF!$CE:$CE,AI_PF!$A:$A,$A13))</f>
        <v>2879039936</v>
      </c>
      <c r="V13">
        <f>IF($A13="","",IFERROR(VLOOKUP($A13,AI_PF!$A:$CO,93,FALSE),""))</f>
        <v>4.1665647999999997</v>
      </c>
      <c r="W13">
        <f>IF($A13="","",COUNTIF(AI_PF!$A:$A,$A13))</f>
        <v>4</v>
      </c>
      <c r="X13">
        <f ca="1">IF($A13="","",COUNTIF(LookThrough!$A:$A,J13))</f>
        <v>0</v>
      </c>
    </row>
    <row r="14" spans="1:24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IF($A14="","",IFERROR(VLOOKUP($A14,Data_Raw!$A:$G,5,FALSE),""))</f>
        <v>KOR</v>
      </c>
      <c r="O14" t="str">
        <f>IF($A14="","",IFERROR(VLOOKUP($A14,Data_Raw!$A:$G,6,FALSE),""))</f>
        <v>BTL</v>
      </c>
      <c r="P14" t="str">
        <f>IF($A14="","",IFERROR(VLOOKUP($A14,Data_Raw!$A:$G,7,FALSE),""))</f>
        <v>Social</v>
      </c>
      <c r="Q14">
        <f>IF($A14="","",SUMIFS(AI_PF!$AP:$AP,AI_PF!$A:$A,$A14))</f>
        <v>7674345936</v>
      </c>
      <c r="R14">
        <f>IF($A14="","",SUMIFS(AI_PF!$AW:$AW,AI_PF!$A:$A,$A14))</f>
        <v>7199000000</v>
      </c>
      <c r="S14">
        <f>IF($A14="","",SUMIFS(AI_PF!$AZ:$AZ,AI_PF!$A:$A,$A14))</f>
        <v>6797770353</v>
      </c>
      <c r="T14">
        <f>IF($A14="","",SUMIFS(AI_PF!$CA:$CA,AI_PF!$A:$A,$A14))</f>
        <v>876816936</v>
      </c>
      <c r="U14">
        <f>IF($A14="","",SUMIFS(AI_PF!$CE:$CE,AI_PF!$A:$A,$A14))</f>
        <v>876575583</v>
      </c>
      <c r="V14">
        <f>IF($A14="","",IFERROR(VLOOKUP($A14,AI_PF!$A:$CO,93,FALSE),""))</f>
        <v>4.7206920999999999</v>
      </c>
      <c r="W14">
        <f>IF($A14="","",COUNTIF(AI_PF!$A:$A,$A14))</f>
        <v>3</v>
      </c>
      <c r="X14">
        <f ca="1">IF($A14="","",COUNTIF(LookThrough!$A:$A,J14))</f>
        <v>0</v>
      </c>
    </row>
    <row r="15" spans="1:24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IF($A15="","",IFERROR(VLOOKUP($A15,Data_Raw!$A:$G,5,FALSE),""))</f>
        <v>KOR</v>
      </c>
      <c r="O15" t="str">
        <f>IF($A15="","",IFERROR(VLOOKUP($A15,Data_Raw!$A:$G,6,FALSE),""))</f>
        <v>BTL</v>
      </c>
      <c r="P15" t="str">
        <f>IF($A15="","",IFERROR(VLOOKUP($A15,Data_Raw!$A:$G,7,FALSE),""))</f>
        <v>Social</v>
      </c>
      <c r="Q15">
        <f>IF($A15="","",SUMIFS(AI_PF!$AP:$AP,AI_PF!$A:$A,$A15))</f>
        <v>100000000000</v>
      </c>
      <c r="R15">
        <f>IF($A15="","",SUMIFS(AI_PF!$AW:$AW,AI_PF!$A:$A,$A15))</f>
        <v>98570024397</v>
      </c>
      <c r="S15">
        <f>IF($A15="","",SUMIFS(AI_PF!$AZ:$AZ,AI_PF!$A:$A,$A15))</f>
        <v>54211054425</v>
      </c>
      <c r="T15">
        <f>IF($A15="","",SUMIFS(AI_PF!$CA:$CA,AI_PF!$A:$A,$A15))</f>
        <v>43195507410</v>
      </c>
      <c r="U15">
        <f>IF($A15="","",SUMIFS(AI_PF!$CE:$CE,AI_PF!$A:$A,$A15))</f>
        <v>43251656161</v>
      </c>
      <c r="V15">
        <f>IF($A15="","",IFERROR(VLOOKUP($A15,AI_PF!$A:$CO,93,FALSE),""))</f>
        <v>4.2279949784278879</v>
      </c>
      <c r="W15">
        <f>IF($A15="","",COUNTIF(AI_PF!$A:$A,$A15))</f>
        <v>1</v>
      </c>
      <c r="X15">
        <f ca="1">IF($A15="","",COUNTIF(LookThrough!$A:$A,J15))</f>
        <v>38</v>
      </c>
    </row>
    <row r="16" spans="1:24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IF($A16="","",IFERROR(VLOOKUP($A16,Data_Raw!$A:$G,5,FALSE),""))</f>
        <v>KOR</v>
      </c>
      <c r="O16" t="str">
        <f>IF($A16="","",IFERROR(VLOOKUP($A16,Data_Raw!$A:$G,6,FALSE),""))</f>
        <v>BTL</v>
      </c>
      <c r="P16" t="str">
        <f>IF($A16="","",IFERROR(VLOOKUP($A16,Data_Raw!$A:$G,7,FALSE),""))</f>
        <v>Social</v>
      </c>
      <c r="Q16">
        <f>IF($A16="","",SUMIFS(AI_PF!$AP:$AP,AI_PF!$A:$A,$A16))</f>
        <v>100000000000</v>
      </c>
      <c r="R16">
        <f>IF($A16="","",SUMIFS(AI_PF!$AW:$AW,AI_PF!$A:$A,$A16))</f>
        <v>98257031010</v>
      </c>
      <c r="S16">
        <f>IF($A16="","",SUMIFS(AI_PF!$AZ:$AZ,AI_PF!$A:$A,$A16))</f>
        <v>47985945802</v>
      </c>
      <c r="T16">
        <f>IF($A16="","",SUMIFS(AI_PF!$CA:$CA,AI_PF!$A:$A,$A16))</f>
        <v>49618854988</v>
      </c>
      <c r="U16">
        <f>IF($A16="","",SUMIFS(AI_PF!$CE:$CE,AI_PF!$A:$A,$A16))</f>
        <v>50619668492</v>
      </c>
      <c r="V16">
        <f>IF($A16="","",IFERROR(VLOOKUP($A16,AI_PF!$A:$CO,93,FALSE),""))</f>
        <v>4.5928290486335746</v>
      </c>
      <c r="W16">
        <f>IF($A16="","",COUNTIF(AI_PF!$A:$A,$A16))</f>
        <v>1</v>
      </c>
      <c r="X16">
        <f ca="1">IF($A16="","",COUNTIF(LookThrough!$A:$A,J16))</f>
        <v>81</v>
      </c>
    </row>
    <row r="17" spans="1:24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IF($A17="","",IFERROR(VLOOKUP($A17,Data_Raw!$A:$G,5,FALSE),""))</f>
        <v>KOR</v>
      </c>
      <c r="O17" t="str">
        <f>IF($A17="","",IFERROR(VLOOKUP($A17,Data_Raw!$A:$G,6,FALSE),""))</f>
        <v>BTL</v>
      </c>
      <c r="P17" t="str">
        <f>IF($A17="","",IFERROR(VLOOKUP($A17,Data_Raw!$A:$G,7,FALSE),""))</f>
        <v>Social</v>
      </c>
      <c r="Q17">
        <f>IF($A17="","",SUMIFS(AI_PF!$AP:$AP,AI_PF!$A:$A,$A17))</f>
        <v>50000000000</v>
      </c>
      <c r="R17">
        <f>IF($A17="","",SUMIFS(AI_PF!$AW:$AW,AI_PF!$A:$A,$A17))</f>
        <v>49986001490</v>
      </c>
      <c r="S17">
        <f>IF($A17="","",SUMIFS(AI_PF!$AZ:$AZ,AI_PF!$A:$A,$A17))</f>
        <v>13980608743</v>
      </c>
      <c r="T17">
        <f>IF($A17="","",SUMIFS(AI_PF!$CA:$CA,AI_PF!$A:$A,$A17))</f>
        <v>35449544581</v>
      </c>
      <c r="U17">
        <f>IF($A17="","",SUMIFS(AI_PF!$CE:$CE,AI_PF!$A:$A,$A17))</f>
        <v>35488636220</v>
      </c>
      <c r="V17">
        <f>IF($A17="","",IFERROR(VLOOKUP($A17,AI_PF!$A:$CO,93,FALSE),""))</f>
        <v>5.7087716460227966</v>
      </c>
      <c r="W17">
        <f>IF($A17="","",COUNTIF(AI_PF!$A:$A,$A17))</f>
        <v>1</v>
      </c>
      <c r="X17">
        <f ca="1">IF($A17="","",COUNTIF(LookThrough!$A:$A,J17))</f>
        <v>21</v>
      </c>
    </row>
    <row r="18" spans="1:24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IF($A18="","",IFERROR(VLOOKUP($A18,Data_Raw!$A:$G,5,FALSE),""))</f>
        <v>KOR</v>
      </c>
      <c r="O18" t="str">
        <f>IF($A18="","",IFERROR(VLOOKUP($A18,Data_Raw!$A:$G,6,FALSE),""))</f>
        <v>Non-PPP</v>
      </c>
      <c r="P18" t="str">
        <f>IF($A18="","",IFERROR(VLOOKUP($A18,Data_Raw!$A:$G,7,FALSE),""))</f>
        <v>Mixed</v>
      </c>
      <c r="Q18">
        <f>IF($A18="","",SUMIFS(AI_PF!$AP:$AP,AI_PF!$A:$A,$A18))</f>
        <v>80000000000</v>
      </c>
      <c r="R18">
        <f>IF($A18="","",SUMIFS(AI_PF!$AW:$AW,AI_PF!$A:$A,$A18))</f>
        <v>103499000000</v>
      </c>
      <c r="S18">
        <f>IF($A18="","",SUMIFS(AI_PF!$AZ:$AZ,AI_PF!$A:$A,$A18))</f>
        <v>74636000000</v>
      </c>
      <c r="T18">
        <f>IF($A18="","",SUMIFS(AI_PF!$CA:$CA,AI_PF!$A:$A,$A18))</f>
        <v>28863000000</v>
      </c>
      <c r="U18">
        <f>IF($A18="","",SUMIFS(AI_PF!$CE:$CE,AI_PF!$A:$A,$A18))</f>
        <v>69306349</v>
      </c>
      <c r="V18">
        <f>IF($A18="","",IFERROR(VLOOKUP($A18,AI_PF!$A:$CO,93,FALSE),""))</f>
        <v>0.76571136713027943</v>
      </c>
      <c r="W18">
        <f>IF($A18="","",COUNTIF(AI_PF!$A:$A,$A18))</f>
        <v>1</v>
      </c>
      <c r="X18">
        <f ca="1">IF($A18="","",COUNTIF(LookThrough!$A:$A,J18))</f>
        <v>0</v>
      </c>
    </row>
    <row r="19" spans="1:24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IF($A19="","",IFERROR(VLOOKUP($A19,Data_Raw!$A:$G,5,FALSE),""))</f>
        <v>KOR</v>
      </c>
      <c r="O19" t="str">
        <f>IF($A19="","",IFERROR(VLOOKUP($A19,Data_Raw!$A:$G,6,FALSE),""))</f>
        <v>BTL</v>
      </c>
      <c r="P19" t="str">
        <f>IF($A19="","",IFERROR(VLOOKUP($A19,Data_Raw!$A:$G,7,FALSE),""))</f>
        <v>Social</v>
      </c>
      <c r="Q19">
        <f>IF($A19="","",SUMIFS(AI_PF!$AP:$AP,AI_PF!$A:$A,$A19))</f>
        <v>12421554000</v>
      </c>
      <c r="R19">
        <f>IF($A19="","",SUMIFS(AI_PF!$AW:$AW,AI_PF!$A:$A,$A19))</f>
        <v>14163000000</v>
      </c>
      <c r="S19">
        <f>IF($A19="","",SUMIFS(AI_PF!$AZ:$AZ,AI_PF!$A:$A,$A19))</f>
        <v>12508118042</v>
      </c>
      <c r="T19">
        <f>IF($A19="","",SUMIFS(AI_PF!$CA:$CA,AI_PF!$A:$A,$A19))</f>
        <v>1655213000</v>
      </c>
      <c r="U19">
        <f>IF($A19="","",SUMIFS(AI_PF!$CE:$CE,AI_PF!$A:$A,$A19))</f>
        <v>1654881958</v>
      </c>
      <c r="V19">
        <f>IF($A19="","",IFERROR(VLOOKUP($A19,AI_PF!$A:$CO,93,FALSE),""))</f>
        <v>4.4632209999999999</v>
      </c>
      <c r="W19">
        <f>IF($A19="","",COUNTIF(AI_PF!$A:$A,$A19))</f>
        <v>2</v>
      </c>
      <c r="X19">
        <f ca="1">IF($A19="","",COUNTIF(LookThrough!$A:$A,J19))</f>
        <v>0</v>
      </c>
    </row>
    <row r="20" spans="1:24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 t="str">
        <f>IF($A20="","",IFERROR(VLOOKUP($A20,Data_Raw!$A:$G,5,FALSE),""))</f>
        <v>Global</v>
      </c>
      <c r="O20" t="str">
        <f>IF($A20="","",IFERROR(VLOOKUP($A20,Data_Raw!$A:$G,6,FALSE),""))</f>
        <v>Fund of Funds</v>
      </c>
      <c r="P20" t="str">
        <f>IF($A20="","",IFERROR(VLOOKUP($A20,Data_Raw!$A:$G,7,FALSE),""))</f>
        <v>General</v>
      </c>
      <c r="Q20">
        <f>IF($A20="","",SUMIFS(AI_PF!$AP:$AP,AI_PF!$A:$A,$A20))</f>
        <v>5000000000</v>
      </c>
      <c r="R20">
        <f>IF($A20="","",SUMIFS(AI_PF!$AW:$AW,AI_PF!$A:$A,$A20))</f>
        <v>5013195121</v>
      </c>
      <c r="S20">
        <f>IF($A20="","",SUMIFS(AI_PF!$AZ:$AZ,AI_PF!$A:$A,$A20))</f>
        <v>3565920270</v>
      </c>
      <c r="T20">
        <f>IF($A20="","",SUMIFS(AI_PF!$CA:$CA,AI_PF!$A:$A,$A20))</f>
        <v>368510721</v>
      </c>
      <c r="U20">
        <f>IF($A20="","",SUMIFS(AI_PF!$CE:$CE,AI_PF!$A:$A,$A20))</f>
        <v>430119137</v>
      </c>
      <c r="V20">
        <f>IF($A20="","",IFERROR(VLOOKUP($A20,AI_PF!$A:$CO,93,FALSE),""))</f>
        <v>-2.564300000667572</v>
      </c>
      <c r="W20">
        <f>IF($A20="","",COUNTIF(AI_PF!$A:$A,$A20))</f>
        <v>1</v>
      </c>
      <c r="X20">
        <f ca="1">IF($A20="","",COUNTIF(LookThrough!$A:$A,J20))</f>
        <v>0</v>
      </c>
    </row>
    <row r="21" spans="1:24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IF($A21="","",IFERROR(VLOOKUP($A21,Data_Raw!$A:$G,5,FALSE),""))</f>
        <v>KOR</v>
      </c>
      <c r="O21" t="str">
        <f>IF($A21="","",IFERROR(VLOOKUP($A21,Data_Raw!$A:$G,6,FALSE),""))</f>
        <v>BTL</v>
      </c>
      <c r="P21" t="str">
        <f>IF($A21="","",IFERROR(VLOOKUP($A21,Data_Raw!$A:$G,7,FALSE),""))</f>
        <v>Transportation</v>
      </c>
      <c r="Q21">
        <f>IF($A21="","",SUMIFS(AI_PF!$AP:$AP,AI_PF!$A:$A,$A21))</f>
        <v>133868000000</v>
      </c>
      <c r="R21">
        <f>IF($A21="","",SUMIFS(AI_PF!$AW:$AW,AI_PF!$A:$A,$A21))</f>
        <v>47405000000</v>
      </c>
      <c r="S21">
        <f>IF($A21="","",SUMIFS(AI_PF!$AZ:$AZ,AI_PF!$A:$A,$A21))</f>
        <v>13621150925</v>
      </c>
      <c r="T21">
        <f>IF($A21="","",SUMIFS(AI_PF!$CA:$CA,AI_PF!$A:$A,$A21))</f>
        <v>46175979522</v>
      </c>
      <c r="U21">
        <f>IF($A21="","",SUMIFS(AI_PF!$CE:$CE,AI_PF!$A:$A,$A21))</f>
        <v>46168828597</v>
      </c>
      <c r="V21">
        <f>IF($A21="","",IFERROR(VLOOKUP($A21,AI_PF!$A:$CO,93,FALSE),""))</f>
        <v>0</v>
      </c>
      <c r="W21">
        <f>IF($A21="","",COUNTIF(AI_PF!$A:$A,$A21))</f>
        <v>5</v>
      </c>
      <c r="X21">
        <f ca="1">IF($A21="","",COUNTIF(LookThrough!$A:$A,J21))</f>
        <v>0</v>
      </c>
    </row>
    <row r="22" spans="1:24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IF($A22="","",IFERROR(VLOOKUP($A22,Data_Raw!$A:$G,5,FALSE),""))</f>
        <v>KOR</v>
      </c>
      <c r="O22" t="str">
        <f>IF($A22="","",IFERROR(VLOOKUP($A22,Data_Raw!$A:$G,6,FALSE),""))</f>
        <v>BTL</v>
      </c>
      <c r="P22" t="str">
        <f>IF($A22="","",IFERROR(VLOOKUP($A22,Data_Raw!$A:$G,7,FALSE),""))</f>
        <v>Transportation</v>
      </c>
      <c r="Q22">
        <f>IF($A22="","",SUMIFS(AI_PF!$AP:$AP,AI_PF!$A:$A,$A22))</f>
        <v>13559804000</v>
      </c>
      <c r="R22">
        <f>IF($A22="","",SUMIFS(AI_PF!$AW:$AW,AI_PF!$A:$A,$A22))</f>
        <v>11880297000</v>
      </c>
      <c r="S22">
        <f>IF($A22="","",SUMIFS(AI_PF!$AZ:$AZ,AI_PF!$A:$A,$A22))</f>
        <v>9175507313</v>
      </c>
      <c r="T22">
        <f>IF($A22="","",SUMIFS(AI_PF!$CA:$CA,AI_PF!$A:$A,$A22))</f>
        <v>3834960753</v>
      </c>
      <c r="U22">
        <f>IF($A22="","",SUMIFS(AI_PF!$CE:$CE,AI_PF!$A:$A,$A22))</f>
        <v>3806833311</v>
      </c>
      <c r="V22">
        <f>IF($A22="","",IFERROR(VLOOKUP($A22,AI_PF!$A:$CO,93,FALSE),""))</f>
        <v>3.2430034000000001</v>
      </c>
      <c r="W22">
        <f>IF($A22="","",COUNTIF(AI_PF!$A:$A,$A22))</f>
        <v>3</v>
      </c>
      <c r="X22">
        <f ca="1">IF($A22="","",COUNTIF(LookThrough!$A:$A,J22))</f>
        <v>0</v>
      </c>
    </row>
    <row r="23" spans="1:24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IF($A23="","",IFERROR(VLOOKUP($A23,Data_Raw!$A:$G,5,FALSE),""))</f>
        <v>KOR</v>
      </c>
      <c r="O23" t="str">
        <f>IF($A23="","",IFERROR(VLOOKUP($A23,Data_Raw!$A:$G,6,FALSE),""))</f>
        <v>BTL</v>
      </c>
      <c r="P23" t="str">
        <f>IF($A23="","",IFERROR(VLOOKUP($A23,Data_Raw!$A:$G,7,FALSE),""))</f>
        <v>Transportation</v>
      </c>
      <c r="Q23">
        <f>IF($A23="","",SUMIFS(AI_PF!$AP:$AP,AI_PF!$A:$A,$A23))</f>
        <v>8318287509</v>
      </c>
      <c r="R23">
        <f>IF($A23="","",SUMIFS(AI_PF!$AW:$AW,AI_PF!$A:$A,$A23))</f>
        <v>6684000000</v>
      </c>
      <c r="S23">
        <f>IF($A23="","",SUMIFS(AI_PF!$AZ:$AZ,AI_PF!$A:$A,$A23))</f>
        <v>4566056261</v>
      </c>
      <c r="T23">
        <f>IF($A23="","",SUMIFS(AI_PF!$CA:$CA,AI_PF!$A:$A,$A23))</f>
        <v>2875287509</v>
      </c>
      <c r="U23">
        <f>IF($A23="","",SUMIFS(AI_PF!$CE:$CE,AI_PF!$A:$A,$A23))</f>
        <v>2779425207</v>
      </c>
      <c r="V23">
        <f>IF($A23="","",IFERROR(VLOOKUP($A23,AI_PF!$A:$CO,93,FALSE),""))</f>
        <v>3.3569558000000002</v>
      </c>
      <c r="W23">
        <f>IF($A23="","",COUNTIF(AI_PF!$A:$A,$A23))</f>
        <v>2</v>
      </c>
      <c r="X23">
        <f ca="1">IF($A23="","",COUNTIF(LookThrough!$A:$A,J23))</f>
        <v>0</v>
      </c>
    </row>
    <row r="24" spans="1:24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IF($A24="","",IFERROR(VLOOKUP($A24,Data_Raw!$A:$G,5,FALSE),""))</f>
        <v>KOR</v>
      </c>
      <c r="O24" t="str">
        <f>IF($A24="","",IFERROR(VLOOKUP($A24,Data_Raw!$A:$G,6,FALSE),""))</f>
        <v>BTL</v>
      </c>
      <c r="P24" t="str">
        <f>IF($A24="","",IFERROR(VLOOKUP($A24,Data_Raw!$A:$G,7,FALSE),""))</f>
        <v>Transportation</v>
      </c>
      <c r="Q24">
        <f>IF($A24="","",SUMIFS(AI_PF!$AP:$AP,AI_PF!$A:$A,$A24))</f>
        <v>14128000000</v>
      </c>
      <c r="R24">
        <f>IF($A24="","",SUMIFS(AI_PF!$AW:$AW,AI_PF!$A:$A,$A24))</f>
        <v>14128000000</v>
      </c>
      <c r="S24">
        <f>IF($A24="","",SUMIFS(AI_PF!$AZ:$AZ,AI_PF!$A:$A,$A24))</f>
        <v>10423316086</v>
      </c>
      <c r="T24">
        <f>IF($A24="","",SUMIFS(AI_PF!$CA:$CA,AI_PF!$A:$A,$A24))</f>
        <v>3705424999</v>
      </c>
      <c r="U24">
        <f>IF($A24="","",SUMIFS(AI_PF!$CE:$CE,AI_PF!$A:$A,$A24))</f>
        <v>3704683914</v>
      </c>
      <c r="V24">
        <f>IF($A24="","",IFERROR(VLOOKUP($A24,AI_PF!$A:$CO,93,FALSE),""))</f>
        <v>2.4789802999999999</v>
      </c>
      <c r="W24">
        <f>IF($A24="","",COUNTIF(AI_PF!$A:$A,$A24))</f>
        <v>1</v>
      </c>
      <c r="X24">
        <f ca="1">IF($A24="","",COUNTIF(LookThrough!$A:$A,J24))</f>
        <v>0</v>
      </c>
    </row>
    <row r="25" spans="1:24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IF($A25="","",IFERROR(VLOOKUP($A25,Data_Raw!$A:$G,5,FALSE),""))</f>
        <v>KOR</v>
      </c>
      <c r="O25" t="str">
        <f>IF($A25="","",IFERROR(VLOOKUP($A25,Data_Raw!$A:$G,6,FALSE),""))</f>
        <v>BTL</v>
      </c>
      <c r="P25" t="str">
        <f>IF($A25="","",IFERROR(VLOOKUP($A25,Data_Raw!$A:$G,7,FALSE),""))</f>
        <v>Transportation</v>
      </c>
      <c r="Q25">
        <f>IF($A25="","",SUMIFS(AI_PF!$AP:$AP,AI_PF!$A:$A,$A25))</f>
        <v>8243025097</v>
      </c>
      <c r="R25">
        <f>IF($A25="","",SUMIFS(AI_PF!$AW:$AW,AI_PF!$A:$A,$A25))</f>
        <v>7434000000</v>
      </c>
      <c r="S25">
        <f>IF($A25="","",SUMIFS(AI_PF!$AZ:$AZ,AI_PF!$A:$A,$A25))</f>
        <v>5449729407</v>
      </c>
      <c r="T25">
        <f>IF($A25="","",SUMIFS(AI_PF!$CA:$CA,AI_PF!$A:$A,$A25))</f>
        <v>2741025097</v>
      </c>
      <c r="U25">
        <f>IF($A25="","",SUMIFS(AI_PF!$CE:$CE,AI_PF!$A:$A,$A25))</f>
        <v>2720074678</v>
      </c>
      <c r="V25">
        <f>IF($A25="","",IFERROR(VLOOKUP($A25,AI_PF!$A:$CO,93,FALSE),""))</f>
        <v>4.9719683000000003</v>
      </c>
      <c r="W25">
        <f>IF($A25="","",COUNTIF(AI_PF!$A:$A,$A25))</f>
        <v>2</v>
      </c>
      <c r="X25">
        <f ca="1">IF($A25="","",COUNTIF(LookThrough!$A:$A,J25))</f>
        <v>0</v>
      </c>
    </row>
    <row r="26" spans="1:24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IF($A26="","",IFERROR(VLOOKUP($A26,Data_Raw!$A:$G,5,FALSE),""))</f>
        <v>KOR</v>
      </c>
      <c r="O26" t="str">
        <f>IF($A26="","",IFERROR(VLOOKUP($A26,Data_Raw!$A:$G,6,FALSE),""))</f>
        <v>BTL</v>
      </c>
      <c r="P26" t="str">
        <f>IF($A26="","",IFERROR(VLOOKUP($A26,Data_Raw!$A:$G,7,FALSE),""))</f>
        <v>Transportation</v>
      </c>
      <c r="Q26">
        <f>IF($A26="","",SUMIFS(AI_PF!$AP:$AP,AI_PF!$A:$A,$A26))</f>
        <v>15442000000</v>
      </c>
      <c r="R26">
        <f>IF($A26="","",SUMIFS(AI_PF!$AW:$AW,AI_PF!$A:$A,$A26))</f>
        <v>14155000000</v>
      </c>
      <c r="S26">
        <f>IF($A26="","",SUMIFS(AI_PF!$AZ:$AZ,AI_PF!$A:$A,$A26))</f>
        <v>10629849238</v>
      </c>
      <c r="T26">
        <f>IF($A26="","",SUMIFS(AI_PF!$CA:$CA,AI_PF!$A:$A,$A26))</f>
        <v>4813197794</v>
      </c>
      <c r="U26">
        <f>IF($A26="","",SUMIFS(AI_PF!$CE:$CE,AI_PF!$A:$A,$A26))</f>
        <v>4811983265</v>
      </c>
      <c r="V26">
        <f>IF($A26="","",IFERROR(VLOOKUP($A26,AI_PF!$A:$CO,93,FALSE),""))</f>
        <v>3.2641106999999998</v>
      </c>
      <c r="W26">
        <f>IF($A26="","",COUNTIF(AI_PF!$A:$A,$A26))</f>
        <v>3</v>
      </c>
      <c r="X26">
        <f ca="1">IF($A26="","",COUNTIF(LookThrough!$A:$A,J26))</f>
        <v>0</v>
      </c>
    </row>
    <row r="27" spans="1:24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IF($A27="","",IFERROR(VLOOKUP($A27,Data_Raw!$A:$G,5,FALSE),""))</f>
        <v>KOR</v>
      </c>
      <c r="O27" t="str">
        <f>IF($A27="","",IFERROR(VLOOKUP($A27,Data_Raw!$A:$G,6,FALSE),""))</f>
        <v>BTL</v>
      </c>
      <c r="P27" t="str">
        <f>IF($A27="","",IFERROR(VLOOKUP($A27,Data_Raw!$A:$G,7,FALSE),""))</f>
        <v>Transportation</v>
      </c>
      <c r="Q27">
        <f>IF($A27="","",SUMIFS(AI_PF!$AP:$AP,AI_PF!$A:$A,$A27))</f>
        <v>15007204480</v>
      </c>
      <c r="R27">
        <f>IF($A27="","",SUMIFS(AI_PF!$AW:$AW,AI_PF!$A:$A,$A27))</f>
        <v>13798204480</v>
      </c>
      <c r="S27">
        <f>IF($A27="","",SUMIFS(AI_PF!$AZ:$AZ,AI_PF!$A:$A,$A27))</f>
        <v>9162831740</v>
      </c>
      <c r="T27">
        <f>IF($A27="","",SUMIFS(AI_PF!$CA:$CA,AI_PF!$A:$A,$A27))</f>
        <v>5837732168</v>
      </c>
      <c r="U27">
        <f>IF($A27="","",SUMIFS(AI_PF!$CE:$CE,AI_PF!$A:$A,$A27))</f>
        <v>5836804908</v>
      </c>
      <c r="V27">
        <f>IF($A27="","",IFERROR(VLOOKUP($A27,AI_PF!$A:$CO,93,FALSE),""))</f>
        <v>3.0377564000000001</v>
      </c>
      <c r="W27">
        <f>IF($A27="","",COUNTIF(AI_PF!$A:$A,$A27))</f>
        <v>4</v>
      </c>
      <c r="X27">
        <f ca="1">IF($A27="","",COUNTIF(LookThrough!$A:$A,J27))</f>
        <v>0</v>
      </c>
    </row>
    <row r="28" spans="1:24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IF($A28="","",IFERROR(VLOOKUP($A28,Data_Raw!$A:$G,5,FALSE),""))</f>
        <v>KOR</v>
      </c>
      <c r="O28" t="str">
        <f>IF($A28="","",IFERROR(VLOOKUP($A28,Data_Raw!$A:$G,6,FALSE),""))</f>
        <v>BTL</v>
      </c>
      <c r="P28" t="str">
        <f>IF($A28="","",IFERROR(VLOOKUP($A28,Data_Raw!$A:$G,7,FALSE),""))</f>
        <v>Transportation</v>
      </c>
      <c r="Q28">
        <f>IF($A28="","",SUMIFS(AI_PF!$AP:$AP,AI_PF!$A:$A,$A28))</f>
        <v>20101100000</v>
      </c>
      <c r="R28">
        <f>IF($A28="","",SUMIFS(AI_PF!$AW:$AW,AI_PF!$A:$A,$A28))</f>
        <v>5359742657</v>
      </c>
      <c r="S28">
        <f>IF($A28="","",SUMIFS(AI_PF!$AZ:$AZ,AI_PF!$A:$A,$A28))</f>
        <v>81357157</v>
      </c>
      <c r="T28">
        <f>IF($A28="","",SUMIFS(AI_PF!$CA:$CA,AI_PF!$A:$A,$A28))</f>
        <v>6982539224</v>
      </c>
      <c r="U28">
        <f>IF($A28="","",SUMIFS(AI_PF!$CE:$CE,AI_PF!$A:$A,$A28))</f>
        <v>6981483336</v>
      </c>
      <c r="V28">
        <f>IF($A28="","",IFERROR(VLOOKUP($A28,AI_PF!$A:$CO,93,FALSE),""))</f>
        <v>0</v>
      </c>
      <c r="W28">
        <f>IF($A28="","",COUNTIF(AI_PF!$A:$A,$A28))</f>
        <v>3</v>
      </c>
      <c r="X28">
        <f ca="1">IF($A28="","",COUNTIF(LookThrough!$A:$A,J28))</f>
        <v>0</v>
      </c>
    </row>
    <row r="29" spans="1:24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IF($A29="","",IFERROR(VLOOKUP($A29,Data_Raw!$A:$G,5,FALSE),""))</f>
        <v>KOR</v>
      </c>
      <c r="O29" t="str">
        <f>IF($A29="","",IFERROR(VLOOKUP($A29,Data_Raw!$A:$G,6,FALSE),""))</f>
        <v>BTL</v>
      </c>
      <c r="P29" t="str">
        <f>IF($A29="","",IFERROR(VLOOKUP($A29,Data_Raw!$A:$G,7,FALSE),""))</f>
        <v>Transportation</v>
      </c>
      <c r="Q29">
        <f>IF($A29="","",SUMIFS(AI_PF!$AP:$AP,AI_PF!$A:$A,$A29))</f>
        <v>10259000000</v>
      </c>
      <c r="R29">
        <f>IF($A29="","",SUMIFS(AI_PF!$AW:$AW,AI_PF!$A:$A,$A29))</f>
        <v>9144000000</v>
      </c>
      <c r="S29">
        <f>IF($A29="","",SUMIFS(AI_PF!$AZ:$AZ,AI_PF!$A:$A,$A29))</f>
        <v>6403676184</v>
      </c>
      <c r="T29">
        <f>IF($A29="","",SUMIFS(AI_PF!$CA:$CA,AI_PF!$A:$A,$A29))</f>
        <v>3591945665</v>
      </c>
      <c r="U29">
        <f>IF($A29="","",SUMIFS(AI_PF!$CE:$CE,AI_PF!$A:$A,$A29))</f>
        <v>3591397491</v>
      </c>
      <c r="V29">
        <f>IF($A29="","",IFERROR(VLOOKUP($A29,AI_PF!$A:$CO,93,FALSE),""))</f>
        <v>5.1909853000000004</v>
      </c>
      <c r="W29">
        <f>IF($A29="","",COUNTIF(AI_PF!$A:$A,$A29))</f>
        <v>2</v>
      </c>
      <c r="X29">
        <f ca="1">IF($A29="","",COUNTIF(LookThrough!$A:$A,J29))</f>
        <v>0</v>
      </c>
    </row>
    <row r="30" spans="1:24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IF($A30="","",IFERROR(VLOOKUP($A30,Data_Raw!$A:$G,5,FALSE),""))</f>
        <v>KOR</v>
      </c>
      <c r="O30" t="str">
        <f>IF($A30="","",IFERROR(VLOOKUP($A30,Data_Raw!$A:$G,6,FALSE),""))</f>
        <v>BTO</v>
      </c>
      <c r="P30" t="str">
        <f>IF($A30="","",IFERROR(VLOOKUP($A30,Data_Raw!$A:$G,7,FALSE),""))</f>
        <v>Transportation</v>
      </c>
      <c r="Q30">
        <f>IF($A30="","",SUMIFS(AI_PF!$AP:$AP,AI_PF!$A:$A,$A30))</f>
        <v>480000000000</v>
      </c>
      <c r="R30">
        <f>IF($A30="","",SUMIFS(AI_PF!$AW:$AW,AI_PF!$A:$A,$A30))</f>
        <v>470027690000</v>
      </c>
      <c r="S30">
        <f>IF($A30="","",SUMIFS(AI_PF!$AZ:$AZ,AI_PF!$A:$A,$A30))</f>
        <v>139786831706</v>
      </c>
      <c r="T30">
        <f>IF($A30="","",SUMIFS(AI_PF!$CA:$CA,AI_PF!$A:$A,$A30))</f>
        <v>330952131994</v>
      </c>
      <c r="U30">
        <f>IF($A30="","",SUMIFS(AI_PF!$CE:$CE,AI_PF!$A:$A,$A30))</f>
        <v>323154557305</v>
      </c>
      <c r="V30">
        <f>IF($A30="","",IFERROR(VLOOKUP($A30,AI_PF!$A:$CO,93,FALSE),""))</f>
        <v>5.9198358999999998</v>
      </c>
      <c r="W30">
        <f>IF($A30="","",COUNTIF(AI_PF!$A:$A,$A30))</f>
        <v>2</v>
      </c>
      <c r="X30">
        <f ca="1">IF($A30="","",COUNTIF(LookThrough!$A:$A,J30))</f>
        <v>0</v>
      </c>
    </row>
    <row r="31" spans="1:24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IF($A31="","",IFERROR(VLOOKUP($A31,Data_Raw!$A:$G,5,FALSE),""))</f>
        <v>KOR</v>
      </c>
      <c r="O31" t="str">
        <f>IF($A31="","",IFERROR(VLOOKUP($A31,Data_Raw!$A:$G,6,FALSE),""))</f>
        <v>BTL</v>
      </c>
      <c r="P31" t="str">
        <f>IF($A31="","",IFERROR(VLOOKUP($A31,Data_Raw!$A:$G,7,FALSE),""))</f>
        <v>Transportation</v>
      </c>
      <c r="Q31">
        <f>IF($A31="","",SUMIFS(AI_PF!$AP:$AP,AI_PF!$A:$A,$A31))</f>
        <v>13343900000</v>
      </c>
      <c r="R31">
        <f>IF($A31="","",SUMIFS(AI_PF!$AW:$AW,AI_PF!$A:$A,$A31))</f>
        <v>10500100000</v>
      </c>
      <c r="S31">
        <f>IF($A31="","",SUMIFS(AI_PF!$AZ:$AZ,AI_PF!$A:$A,$A31))</f>
        <v>8501264763</v>
      </c>
      <c r="T31">
        <f>IF($A31="","",SUMIFS(AI_PF!$CA:$CA,AI_PF!$A:$A,$A31))</f>
        <v>2687631429</v>
      </c>
      <c r="U31">
        <f>IF($A31="","",SUMIFS(AI_PF!$CE:$CE,AI_PF!$A:$A,$A31))</f>
        <v>2687231581</v>
      </c>
      <c r="V31">
        <f>IF($A31="","",IFERROR(VLOOKUP($A31,AI_PF!$A:$CO,93,FALSE),""))</f>
        <v>1.1691967000000001</v>
      </c>
      <c r="W31">
        <f>IF($A31="","",COUNTIF(AI_PF!$A:$A,$A31))</f>
        <v>11</v>
      </c>
      <c r="X31">
        <f ca="1">IF($A31="","",COUNTIF(LookThrough!$A:$A,J31))</f>
        <v>0</v>
      </c>
    </row>
    <row r="32" spans="1:24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IF($A32="","",IFERROR(VLOOKUP($A32,Data_Raw!$A:$G,5,FALSE),""))</f>
        <v>KOR</v>
      </c>
      <c r="O32" t="str">
        <f>IF($A32="","",IFERROR(VLOOKUP($A32,Data_Raw!$A:$G,6,FALSE),""))</f>
        <v>BTL</v>
      </c>
      <c r="P32" t="str">
        <f>IF($A32="","",IFERROR(VLOOKUP($A32,Data_Raw!$A:$G,7,FALSE),""))</f>
        <v>Transportation</v>
      </c>
      <c r="Q32">
        <f>IF($A32="","",SUMIFS(AI_PF!$AP:$AP,AI_PF!$A:$A,$A32))</f>
        <v>12552540000</v>
      </c>
      <c r="R32">
        <f>IF($A32="","",SUMIFS(AI_PF!$AW:$AW,AI_PF!$A:$A,$A32))</f>
        <v>9413540500</v>
      </c>
      <c r="S32">
        <f>IF($A32="","",SUMIFS(AI_PF!$AZ:$AZ,AI_PF!$A:$A,$A32))</f>
        <v>9274155782</v>
      </c>
      <c r="T32">
        <f>IF($A32="","",SUMIFS(AI_PF!$CA:$CA,AI_PF!$A:$A,$A32))</f>
        <v>139412601</v>
      </c>
      <c r="U32">
        <f>IF($A32="","",SUMIFS(AI_PF!$CE:$CE,AI_PF!$A:$A,$A32))</f>
        <v>139384718</v>
      </c>
      <c r="V32">
        <f>IF($A32="","",IFERROR(VLOOKUP($A32,AI_PF!$A:$CO,93,FALSE),""))</f>
        <v>3.1524252000000001</v>
      </c>
      <c r="W32">
        <f>IF($A32="","",COUNTIF(AI_PF!$A:$A,$A32))</f>
        <v>4</v>
      </c>
      <c r="X32">
        <f ca="1">IF($A32="","",COUNTIF(LookThrough!$A:$A,J32))</f>
        <v>0</v>
      </c>
    </row>
    <row r="33" spans="1:24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IF($A33="","",IFERROR(VLOOKUP($A33,Data_Raw!$A:$G,5,FALSE),""))</f>
        <v>KOR</v>
      </c>
      <c r="O33" t="str">
        <f>IF($A33="","",IFERROR(VLOOKUP($A33,Data_Raw!$A:$G,6,FALSE),""))</f>
        <v>BTL</v>
      </c>
      <c r="P33" t="str">
        <f>IF($A33="","",IFERROR(VLOOKUP($A33,Data_Raw!$A:$G,7,FALSE),""))</f>
        <v>Transportation</v>
      </c>
      <c r="Q33">
        <f>IF($A33="","",SUMIFS(AI_PF!$AP:$AP,AI_PF!$A:$A,$A33))</f>
        <v>22543600000</v>
      </c>
      <c r="R33">
        <f>IF($A33="","",SUMIFS(AI_PF!$AW:$AW,AI_PF!$A:$A,$A33))</f>
        <v>10655250000</v>
      </c>
      <c r="S33">
        <f>IF($A33="","",SUMIFS(AI_PF!$AZ:$AZ,AI_PF!$A:$A,$A33))</f>
        <v>10000244815</v>
      </c>
      <c r="T33">
        <f>IF($A33="","",SUMIFS(AI_PF!$CA:$CA,AI_PF!$A:$A,$A33))</f>
        <v>655136213</v>
      </c>
      <c r="U33">
        <f>IF($A33="","",SUMIFS(AI_PF!$CE:$CE,AI_PF!$A:$A,$A33))</f>
        <v>655005185</v>
      </c>
      <c r="V33">
        <f>IF($A33="","",IFERROR(VLOOKUP($A33,AI_PF!$A:$CO,93,FALSE),""))</f>
        <v>3.3723127000000002</v>
      </c>
      <c r="W33">
        <f>IF($A33="","",COUNTIF(AI_PF!$A:$A,$A33))</f>
        <v>6</v>
      </c>
      <c r="X33">
        <f ca="1">IF($A33="","",COUNTIF(LookThrough!$A:$A,J33))</f>
        <v>0</v>
      </c>
    </row>
    <row r="34" spans="1:24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IF($A34="","",IFERROR(VLOOKUP($A34,Data_Raw!$A:$G,5,FALSE),""))</f>
        <v>KOR</v>
      </c>
      <c r="O34" t="str">
        <f>IF($A34="","",IFERROR(VLOOKUP($A34,Data_Raw!$A:$G,6,FALSE),""))</f>
        <v>BTL</v>
      </c>
      <c r="P34" t="str">
        <f>IF($A34="","",IFERROR(VLOOKUP($A34,Data_Raw!$A:$G,7,FALSE),""))</f>
        <v>Transportation</v>
      </c>
      <c r="Q34">
        <f>IF($A34="","",SUMIFS(AI_PF!$AP:$AP,AI_PF!$A:$A,$A34))</f>
        <v>26500000000</v>
      </c>
      <c r="R34">
        <f>IF($A34="","",SUMIFS(AI_PF!$AW:$AW,AI_PF!$A:$A,$A34))</f>
        <v>26137600000</v>
      </c>
      <c r="S34">
        <f>IF($A34="","",SUMIFS(AI_PF!$AZ:$AZ,AI_PF!$A:$A,$A34))</f>
        <v>25663090236</v>
      </c>
      <c r="T34">
        <f>IF($A34="","",SUMIFS(AI_PF!$CA:$CA,AI_PF!$A:$A,$A34))</f>
        <v>474604685</v>
      </c>
      <c r="U34">
        <f>IF($A34="","",SUMIFS(AI_PF!$CE:$CE,AI_PF!$A:$A,$A34))</f>
        <v>474509764</v>
      </c>
      <c r="V34">
        <f>IF($A34="","",IFERROR(VLOOKUP($A34,AI_PF!$A:$CO,93,FALSE),""))</f>
        <v>4.3530635999999996</v>
      </c>
      <c r="W34">
        <f>IF($A34="","",COUNTIF(AI_PF!$A:$A,$A34))</f>
        <v>2</v>
      </c>
      <c r="X34">
        <f ca="1">IF($A34="","",COUNTIF(LookThrough!$A:$A,J34))</f>
        <v>0</v>
      </c>
    </row>
    <row r="35" spans="1:24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IF($A35="","",IFERROR(VLOOKUP($A35,Data_Raw!$A:$G,5,FALSE),""))</f>
        <v>KOR</v>
      </c>
      <c r="O35" t="str">
        <f>IF($A35="","",IFERROR(VLOOKUP($A35,Data_Raw!$A:$G,6,FALSE),""))</f>
        <v>BTL</v>
      </c>
      <c r="P35" t="str">
        <f>IF($A35="","",IFERROR(VLOOKUP($A35,Data_Raw!$A:$G,7,FALSE),""))</f>
        <v>Transportation</v>
      </c>
      <c r="Q35">
        <f>IF($A35="","",SUMIFS(AI_PF!$AP:$AP,AI_PF!$A:$A,$A35))</f>
        <v>240000000000</v>
      </c>
      <c r="R35">
        <f>IF($A35="","",SUMIFS(AI_PF!$AW:$AW,AI_PF!$A:$A,$A35))</f>
        <v>198458400000</v>
      </c>
      <c r="S35">
        <f>IF($A35="","",SUMIFS(AI_PF!$AZ:$AZ,AI_PF!$A:$A,$A35))</f>
        <v>142380210005</v>
      </c>
      <c r="T35">
        <f>IF($A35="","",SUMIFS(AI_PF!$CA:$CA,AI_PF!$A:$A,$A35))</f>
        <v>57014850139</v>
      </c>
      <c r="U35">
        <f>IF($A35="","",SUMIFS(AI_PF!$CE:$CE,AI_PF!$A:$A,$A35))</f>
        <v>58810517034</v>
      </c>
      <c r="V35">
        <f>IF($A35="","",IFERROR(VLOOKUP($A35,AI_PF!$A:$CO,93,FALSE),""))</f>
        <v>4.7766098380088797</v>
      </c>
      <c r="W35">
        <f>IF($A35="","",COUNTIF(AI_PF!$A:$A,$A35))</f>
        <v>1</v>
      </c>
      <c r="X35">
        <f ca="1">IF($A35="","",COUNTIF(LookThrough!$A:$A,J35))</f>
        <v>16</v>
      </c>
    </row>
    <row r="36" spans="1:24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IF($A36="","",IFERROR(VLOOKUP($A36,Data_Raw!$A:$G,5,FALSE),""))</f>
        <v>Asia</v>
      </c>
      <c r="O36" t="str">
        <f>IF($A36="","",IFERROR(VLOOKUP($A36,Data_Raw!$A:$G,6,FALSE),""))</f>
        <v>Non-PPP</v>
      </c>
      <c r="P36" t="str">
        <f>IF($A36="","",IFERROR(VLOOKUP($A36,Data_Raw!$A:$G,7,FALSE),""))</f>
        <v>Plant</v>
      </c>
      <c r="Q36">
        <f>IF($A36="","",SUMIFS(AI_PF!$AP:$AP,AI_PF!$A:$A,$A36))</f>
        <v>33000000000</v>
      </c>
      <c r="R36">
        <f>IF($A36="","",SUMIFS(AI_PF!$AW:$AW,AI_PF!$A:$A,$A36))</f>
        <v>26885000000</v>
      </c>
      <c r="S36">
        <f>IF($A36="","",SUMIFS(AI_PF!$AZ:$AZ,AI_PF!$A:$A,$A36))</f>
        <v>26395752287</v>
      </c>
      <c r="T36">
        <f>IF($A36="","",SUMIFS(AI_PF!$CA:$CA,AI_PF!$A:$A,$A36))</f>
        <v>770288257</v>
      </c>
      <c r="U36">
        <f>IF($A36="","",SUMIFS(AI_PF!$CE:$CE,AI_PF!$A:$A,$A36))</f>
        <v>1046730476</v>
      </c>
      <c r="V36">
        <f>IF($A36="","",IFERROR(VLOOKUP($A36,AI_PF!$A:$CO,93,FALSE),""))</f>
        <v>9.5086184144020098</v>
      </c>
      <c r="W36">
        <f>IF($A36="","",COUNTIF(AI_PF!$A:$A,$A36))</f>
        <v>1</v>
      </c>
      <c r="X36">
        <f ca="1">IF($A36="","",COUNTIF(LookThrough!$A:$A,J36))</f>
        <v>2</v>
      </c>
    </row>
    <row r="37" spans="1:24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IF($A37="","",IFERROR(VLOOKUP($A37,Data_Raw!$A:$G,5,FALSE),""))</f>
        <v>KOR</v>
      </c>
      <c r="O37" t="str">
        <f>IF($A37="","",IFERROR(VLOOKUP($A37,Data_Raw!$A:$G,6,FALSE),""))</f>
        <v>BTO</v>
      </c>
      <c r="P37" t="str">
        <f>IF($A37="","",IFERROR(VLOOKUP($A37,Data_Raw!$A:$G,7,FALSE),""))</f>
        <v>Transportation</v>
      </c>
      <c r="Q37">
        <f>IF($A37="","",SUMIFS(AI_PF!$AP:$AP,AI_PF!$A:$A,$A37))</f>
        <v>116627078685</v>
      </c>
      <c r="R37">
        <f>IF($A37="","",SUMIFS(AI_PF!$AW:$AW,AI_PF!$A:$A,$A37))</f>
        <v>116627078685</v>
      </c>
      <c r="S37">
        <f>IF($A37="","",SUMIFS(AI_PF!$AZ:$AZ,AI_PF!$A:$A,$A37))</f>
        <v>106733772617</v>
      </c>
      <c r="T37">
        <f>IF($A37="","",SUMIFS(AI_PF!$CA:$CA,AI_PF!$A:$A,$A37))</f>
        <v>9925778153</v>
      </c>
      <c r="U37">
        <f>IF($A37="","",SUMIFS(AI_PF!$CE:$CE,AI_PF!$A:$A,$A37))</f>
        <v>10006734124</v>
      </c>
      <c r="V37">
        <f>IF($A37="","",IFERROR(VLOOKUP($A37,AI_PF!$A:$CO,93,FALSE),""))</f>
        <v>6.031372845172883</v>
      </c>
      <c r="W37">
        <f>IF($A37="","",COUNTIF(AI_PF!$A:$A,$A37))</f>
        <v>1</v>
      </c>
      <c r="X37">
        <f ca="1">IF($A37="","",COUNTIF(LookThrough!$A:$A,J37))</f>
        <v>1</v>
      </c>
    </row>
    <row r="38" spans="1:24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IF($A38="","",IFERROR(VLOOKUP($A38,Data_Raw!$A:$G,5,FALSE),""))</f>
        <v>KOR</v>
      </c>
      <c r="O38" t="str">
        <f>IF($A38="","",IFERROR(VLOOKUP($A38,Data_Raw!$A:$G,6,FALSE),""))</f>
        <v>BTL</v>
      </c>
      <c r="P38" t="str">
        <f>IF($A38="","",IFERROR(VLOOKUP($A38,Data_Raw!$A:$G,7,FALSE),""))</f>
        <v>Transportation</v>
      </c>
      <c r="Q38">
        <f>IF($A38="","",SUMIFS(AI_PF!$AP:$AP,AI_PF!$A:$A,$A38))</f>
        <v>78923472566</v>
      </c>
      <c r="R38">
        <f>IF($A38="","",SUMIFS(AI_PF!$AW:$AW,AI_PF!$A:$A,$A38))</f>
        <v>77141121743</v>
      </c>
      <c r="S38">
        <f>IF($A38="","",SUMIFS(AI_PF!$AZ:$AZ,AI_PF!$A:$A,$A38))</f>
        <v>39318321070</v>
      </c>
      <c r="T38">
        <f>IF($A38="","",SUMIFS(AI_PF!$CA:$CA,AI_PF!$A:$A,$A38))</f>
        <v>37814281023</v>
      </c>
      <c r="U38">
        <f>IF($A38="","",SUMIFS(AI_PF!$CE:$CE,AI_PF!$A:$A,$A38))</f>
        <v>38420791048</v>
      </c>
      <c r="V38">
        <f>IF($A38="","",IFERROR(VLOOKUP($A38,AI_PF!$A:$CO,93,FALSE),""))</f>
        <v>4.9243283</v>
      </c>
      <c r="W38">
        <f>IF($A38="","",COUNTIF(AI_PF!$A:$A,$A38))</f>
        <v>2</v>
      </c>
      <c r="X38">
        <f ca="1">IF($A38="","",COUNTIF(LookThrough!$A:$A,J38))</f>
        <v>0</v>
      </c>
    </row>
    <row r="39" spans="1:24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IF($A39="","",IFERROR(VLOOKUP($A39,Data_Raw!$A:$G,5,FALSE),""))</f>
        <v>KOR</v>
      </c>
      <c r="O39" t="str">
        <f>IF($A39="","",IFERROR(VLOOKUP($A39,Data_Raw!$A:$G,6,FALSE),""))</f>
        <v>BTL</v>
      </c>
      <c r="P39" t="str">
        <f>IF($A39="","",IFERROR(VLOOKUP($A39,Data_Raw!$A:$G,7,FALSE),""))</f>
        <v>Transportation</v>
      </c>
      <c r="Q39">
        <f>IF($A39="","",SUMIFS(AI_PF!$AP:$AP,AI_PF!$A:$A,$A39))</f>
        <v>450000000000</v>
      </c>
      <c r="R39">
        <f>IF($A39="","",SUMIFS(AI_PF!$AW:$AW,AI_PF!$A:$A,$A39))</f>
        <v>440646129000</v>
      </c>
      <c r="S39">
        <f>IF($A39="","",SUMIFS(AI_PF!$AZ:$AZ,AI_PF!$A:$A,$A39))</f>
        <v>248129100021</v>
      </c>
      <c r="T39">
        <f>IF($A39="","",SUMIFS(AI_PF!$CA:$CA,AI_PF!$A:$A,$A39))</f>
        <v>192537251873</v>
      </c>
      <c r="U39">
        <f>IF($A39="","",SUMIFS(AI_PF!$CE:$CE,AI_PF!$A:$A,$A39))</f>
        <v>203132243587</v>
      </c>
      <c r="V39">
        <f>IF($A39="","",IFERROR(VLOOKUP($A39,AI_PF!$A:$CO,93,FALSE),""))</f>
        <v>4.5229122042655945</v>
      </c>
      <c r="W39">
        <f>IF($A39="","",COUNTIF(AI_PF!$A:$A,$A39))</f>
        <v>1</v>
      </c>
      <c r="X39">
        <f ca="1">IF($A39="","",COUNTIF(LookThrough!$A:$A,J39))</f>
        <v>15</v>
      </c>
    </row>
    <row r="40" spans="1:24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IF($A40="","",IFERROR(VLOOKUP($A40,Data_Raw!$A:$G,5,FALSE),""))</f>
        <v>KOR</v>
      </c>
      <c r="O40" t="str">
        <f>IF($A40="","",IFERROR(VLOOKUP($A40,Data_Raw!$A:$G,6,FALSE),""))</f>
        <v>BTL</v>
      </c>
      <c r="P40" t="str">
        <f>IF($A40="","",IFERROR(VLOOKUP($A40,Data_Raw!$A:$G,7,FALSE),""))</f>
        <v>Transportation</v>
      </c>
      <c r="Q40">
        <f>IF($A40="","",SUMIFS(AI_PF!$AP:$AP,AI_PF!$A:$A,$A40))</f>
        <v>43413000000</v>
      </c>
      <c r="R40">
        <f>IF($A40="","",SUMIFS(AI_PF!$AW:$AW,AI_PF!$A:$A,$A40))</f>
        <v>43078450000</v>
      </c>
      <c r="S40">
        <f>IF($A40="","",SUMIFS(AI_PF!$AZ:$AZ,AI_PF!$A:$A,$A40))</f>
        <v>30115558597</v>
      </c>
      <c r="T40">
        <f>IF($A40="","",SUMIFS(AI_PF!$CA:$CA,AI_PF!$A:$A,$A40))</f>
        <v>12965484500</v>
      </c>
      <c r="U40">
        <f>IF($A40="","",SUMIFS(AI_PF!$CE:$CE,AI_PF!$A:$A,$A40))</f>
        <v>12962891403</v>
      </c>
      <c r="V40">
        <f>IF($A40="","",IFERROR(VLOOKUP($A40,AI_PF!$A:$CO,93,FALSE),""))</f>
        <v>5.2532360000000002</v>
      </c>
      <c r="W40">
        <f>IF($A40="","",COUNTIF(AI_PF!$A:$A,$A40))</f>
        <v>2</v>
      </c>
      <c r="X40">
        <f ca="1">IF($A40="","",COUNTIF(LookThrough!$A:$A,J40))</f>
        <v>0</v>
      </c>
    </row>
    <row r="41" spans="1:24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IF($A41="","",IFERROR(VLOOKUP($A41,Data_Raw!$A:$G,5,FALSE),""))</f>
        <v>KOR</v>
      </c>
      <c r="O41" t="str">
        <f>IF($A41="","",IFERROR(VLOOKUP($A41,Data_Raw!$A:$G,6,FALSE),""))</f>
        <v>BTL</v>
      </c>
      <c r="P41" t="str">
        <f>IF($A41="","",IFERROR(VLOOKUP($A41,Data_Raw!$A:$G,7,FALSE),""))</f>
        <v>Transportation</v>
      </c>
      <c r="Q41">
        <f>IF($A41="","",SUMIFS(AI_PF!$AP:$AP,AI_PF!$A:$A,$A41))</f>
        <v>24446134862</v>
      </c>
      <c r="R41">
        <f>IF($A41="","",SUMIFS(AI_PF!$AW:$AW,AI_PF!$A:$A,$A41))</f>
        <v>24446134862</v>
      </c>
      <c r="S41">
        <f>IF($A41="","",SUMIFS(AI_PF!$AZ:$AZ,AI_PF!$A:$A,$A41))</f>
        <v>14254349735</v>
      </c>
      <c r="T41">
        <f>IF($A41="","",SUMIFS(AI_PF!$CA:$CA,AI_PF!$A:$A,$A41))</f>
        <v>10193823892</v>
      </c>
      <c r="U41">
        <f>IF($A41="","",SUMIFS(AI_PF!$CE:$CE,AI_PF!$A:$A,$A41))</f>
        <v>10191785127</v>
      </c>
      <c r="V41">
        <f>IF($A41="","",IFERROR(VLOOKUP($A41,AI_PF!$A:$CO,93,FALSE),""))</f>
        <v>4.7684376000000004</v>
      </c>
      <c r="W41">
        <f>IF($A41="","",COUNTIF(AI_PF!$A:$A,$A41))</f>
        <v>2</v>
      </c>
      <c r="X41">
        <f ca="1">IF($A41="","",COUNTIF(LookThrough!$A:$A,J41))</f>
        <v>0</v>
      </c>
    </row>
    <row r="42" spans="1:24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IF($A42="","",IFERROR(VLOOKUP($A42,Data_Raw!$A:$G,5,FALSE),""))</f>
        <v>KOR</v>
      </c>
      <c r="O42" t="str">
        <f>IF($A42="","",IFERROR(VLOOKUP($A42,Data_Raw!$A:$G,6,FALSE),""))</f>
        <v>BTL</v>
      </c>
      <c r="P42" t="str">
        <f>IF($A42="","",IFERROR(VLOOKUP($A42,Data_Raw!$A:$G,7,FALSE),""))</f>
        <v>Transportation</v>
      </c>
      <c r="Q42">
        <f>IF($A42="","",SUMIFS(AI_PF!$AP:$AP,AI_PF!$A:$A,$A42))</f>
        <v>27860500000</v>
      </c>
      <c r="R42">
        <f>IF($A42="","",SUMIFS(AI_PF!$AW:$AW,AI_PF!$A:$A,$A42))</f>
        <v>27860500000</v>
      </c>
      <c r="S42">
        <f>IF($A42="","",SUMIFS(AI_PF!$AZ:$AZ,AI_PF!$A:$A,$A42))</f>
        <v>17211653424</v>
      </c>
      <c r="T42">
        <f>IF($A42="","",SUMIFS(AI_PF!$CA:$CA,AI_PF!$A:$A,$A42))</f>
        <v>10650976771</v>
      </c>
      <c r="U42">
        <f>IF($A42="","",SUMIFS(AI_PF!$CE:$CE,AI_PF!$A:$A,$A42))</f>
        <v>10648846576</v>
      </c>
      <c r="V42">
        <f>IF($A42="","",IFERROR(VLOOKUP($A42,AI_PF!$A:$CO,93,FALSE),""))</f>
        <v>4.7616499000000001</v>
      </c>
      <c r="W42">
        <f>IF($A42="","",COUNTIF(AI_PF!$A:$A,$A42))</f>
        <v>1</v>
      </c>
      <c r="X42">
        <f ca="1">IF($A42="","",COUNTIF(LookThrough!$A:$A,J42))</f>
        <v>0</v>
      </c>
    </row>
    <row r="43" spans="1:24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IF($A43="","",IFERROR(VLOOKUP($A43,Data_Raw!$A:$G,5,FALSE),""))</f>
        <v>KOR</v>
      </c>
      <c r="O43" t="str">
        <f>IF($A43="","",IFERROR(VLOOKUP($A43,Data_Raw!$A:$G,6,FALSE),""))</f>
        <v>BTL</v>
      </c>
      <c r="P43" t="str">
        <f>IF($A43="","",IFERROR(VLOOKUP($A43,Data_Raw!$A:$G,7,FALSE),""))</f>
        <v>Transportation</v>
      </c>
      <c r="Q43">
        <f>IF($A43="","",SUMIFS(AI_PF!$AP:$AP,AI_PF!$A:$A,$A43))</f>
        <v>30604000000</v>
      </c>
      <c r="R43">
        <f>IF($A43="","",SUMIFS(AI_PF!$AW:$AW,AI_PF!$A:$A,$A43))</f>
        <v>28355716000</v>
      </c>
      <c r="S43">
        <f>IF($A43="","",SUMIFS(AI_PF!$AZ:$AZ,AI_PF!$A:$A,$A43))</f>
        <v>15721978026</v>
      </c>
      <c r="T43">
        <f>IF($A43="","",SUMIFS(AI_PF!$CA:$CA,AI_PF!$A:$A,$A43))</f>
        <v>12636265228</v>
      </c>
      <c r="U43">
        <f>IF($A43="","",SUMIFS(AI_PF!$CE:$CE,AI_PF!$A:$A,$A43))</f>
        <v>12633737974</v>
      </c>
      <c r="V43">
        <f>IF($A43="","",IFERROR(VLOOKUP($A43,AI_PF!$A:$CO,93,FALSE),""))</f>
        <v>5.0838298000000002</v>
      </c>
      <c r="W43">
        <f>IF($A43="","",COUNTIF(AI_PF!$A:$A,$A43))</f>
        <v>1</v>
      </c>
      <c r="X43">
        <f ca="1">IF($A43="","",COUNTIF(LookThrough!$A:$A,J43))</f>
        <v>0</v>
      </c>
    </row>
    <row r="44" spans="1:24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IF($A44="","",IFERROR(VLOOKUP($A44,Data_Raw!$A:$G,5,FALSE),""))</f>
        <v>KOR</v>
      </c>
      <c r="O44" t="str">
        <f>IF($A44="","",IFERROR(VLOOKUP($A44,Data_Raw!$A:$G,6,FALSE),""))</f>
        <v>BTL</v>
      </c>
      <c r="P44" t="str">
        <f>IF($A44="","",IFERROR(VLOOKUP($A44,Data_Raw!$A:$G,7,FALSE),""))</f>
        <v>Transportation</v>
      </c>
      <c r="Q44">
        <f>IF($A44="","",SUMIFS(AI_PF!$AP:$AP,AI_PF!$A:$A,$A44))</f>
        <v>27345000000</v>
      </c>
      <c r="R44">
        <f>IF($A44="","",SUMIFS(AI_PF!$AW:$AW,AI_PF!$A:$A,$A44))</f>
        <v>26887149000</v>
      </c>
      <c r="S44">
        <f>IF($A44="","",SUMIFS(AI_PF!$AZ:$AZ,AI_PF!$A:$A,$A44))</f>
        <v>15178246001</v>
      </c>
      <c r="T44">
        <f>IF($A44="","",SUMIFS(AI_PF!$CA:$CA,AI_PF!$A:$A,$A44))</f>
        <v>11711245248</v>
      </c>
      <c r="U44">
        <f>IF($A44="","",SUMIFS(AI_PF!$CE:$CE,AI_PF!$A:$A,$A44))</f>
        <v>11708902999</v>
      </c>
      <c r="V44">
        <f>IF($A44="","",IFERROR(VLOOKUP($A44,AI_PF!$A:$CO,93,FALSE),""))</f>
        <v>4.4921234999999999</v>
      </c>
      <c r="W44">
        <f>IF($A44="","",COUNTIF(AI_PF!$A:$A,$A44))</f>
        <v>1</v>
      </c>
      <c r="X44">
        <f ca="1">IF($A44="","",COUNTIF(LookThrough!$A:$A,J44))</f>
        <v>0</v>
      </c>
    </row>
    <row r="45" spans="1:24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IF($A45="","",IFERROR(VLOOKUP($A45,Data_Raw!$A:$G,5,FALSE),""))</f>
        <v>KOR</v>
      </c>
      <c r="O45" t="str">
        <f>IF($A45="","",IFERROR(VLOOKUP($A45,Data_Raw!$A:$G,6,FALSE),""))</f>
        <v>BTL</v>
      </c>
      <c r="P45" t="str">
        <f>IF($A45="","",IFERROR(VLOOKUP($A45,Data_Raw!$A:$G,7,FALSE),""))</f>
        <v>Transportation</v>
      </c>
      <c r="Q45">
        <f>IF($A45="","",SUMIFS(AI_PF!$AP:$AP,AI_PF!$A:$A,$A45))</f>
        <v>28000000000</v>
      </c>
      <c r="R45">
        <f>IF($A45="","",SUMIFS(AI_PF!$AW:$AW,AI_PF!$A:$A,$A45))</f>
        <v>27056445000</v>
      </c>
      <c r="S45">
        <f>IF($A45="","",SUMIFS(AI_PF!$AZ:$AZ,AI_PF!$A:$A,$A45))</f>
        <v>14177785029</v>
      </c>
      <c r="T45">
        <f>IF($A45="","",SUMIFS(AI_PF!$CA:$CA,AI_PF!$A:$A,$A45))</f>
        <v>12881236218</v>
      </c>
      <c r="U45">
        <f>IF($A45="","",SUMIFS(AI_PF!$CE:$CE,AI_PF!$A:$A,$A45))</f>
        <v>12878659971</v>
      </c>
      <c r="V45">
        <f>IF($A45="","",IFERROR(VLOOKUP($A45,AI_PF!$A:$CO,93,FALSE),""))</f>
        <v>4.8933834000000003</v>
      </c>
      <c r="W45">
        <f>IF($A45="","",COUNTIF(AI_PF!$A:$A,$A45))</f>
        <v>1</v>
      </c>
      <c r="X45">
        <f ca="1">IF($A45="","",COUNTIF(LookThrough!$A:$A,J45))</f>
        <v>0</v>
      </c>
    </row>
    <row r="46" spans="1:24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IF($A46="","",IFERROR(VLOOKUP($A46,Data_Raw!$A:$G,5,FALSE),""))</f>
        <v>KOR</v>
      </c>
      <c r="O46" t="str">
        <f>IF($A46="","",IFERROR(VLOOKUP($A46,Data_Raw!$A:$G,6,FALSE),""))</f>
        <v>BTL</v>
      </c>
      <c r="P46" t="str">
        <f>IF($A46="","",IFERROR(VLOOKUP($A46,Data_Raw!$A:$G,7,FALSE),""))</f>
        <v>Transportation</v>
      </c>
      <c r="Q46">
        <f>IF($A46="","",SUMIFS(AI_PF!$AP:$AP,AI_PF!$A:$A,$A46))</f>
        <v>22918000000</v>
      </c>
      <c r="R46">
        <f>IF($A46="","",SUMIFS(AI_PF!$AW:$AW,AI_PF!$A:$A,$A46))</f>
        <v>22918000000</v>
      </c>
      <c r="S46">
        <f>IF($A46="","",SUMIFS(AI_PF!$AZ:$AZ,AI_PF!$A:$A,$A46))</f>
        <v>13605440236</v>
      </c>
      <c r="T46">
        <f>IF($A46="","",SUMIFS(AI_PF!$CA:$CA,AI_PF!$A:$A,$A46))</f>
        <v>9314422649</v>
      </c>
      <c r="U46">
        <f>IF($A46="","",SUMIFS(AI_PF!$CE:$CE,AI_PF!$A:$A,$A46))</f>
        <v>9312559764</v>
      </c>
      <c r="V46">
        <f>IF($A46="","",IFERROR(VLOOKUP($A46,AI_PF!$A:$CO,93,FALSE),""))</f>
        <v>4.6941182000000001</v>
      </c>
      <c r="W46">
        <f>IF($A46="","",COUNTIF(AI_PF!$A:$A,$A46))</f>
        <v>1</v>
      </c>
      <c r="X46">
        <f ca="1">IF($A46="","",COUNTIF(LookThrough!$A:$A,J46))</f>
        <v>0</v>
      </c>
    </row>
    <row r="47" spans="1:24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IF($A47="","",IFERROR(VLOOKUP($A47,Data_Raw!$A:$G,5,FALSE),""))</f>
        <v>KOR</v>
      </c>
      <c r="O47" t="str">
        <f>IF($A47="","",IFERROR(VLOOKUP($A47,Data_Raw!$A:$G,6,FALSE),""))</f>
        <v>BTL</v>
      </c>
      <c r="P47" t="str">
        <f>IF($A47="","",IFERROR(VLOOKUP($A47,Data_Raw!$A:$G,7,FALSE),""))</f>
        <v>Transportation</v>
      </c>
      <c r="Q47">
        <f>IF($A47="","",SUMIFS(AI_PF!$AP:$AP,AI_PF!$A:$A,$A47))</f>
        <v>34960300000</v>
      </c>
      <c r="R47">
        <f>IF($A47="","",SUMIFS(AI_PF!$AW:$AW,AI_PF!$A:$A,$A47))</f>
        <v>34948050000</v>
      </c>
      <c r="S47">
        <f>IF($A47="","",SUMIFS(AI_PF!$AZ:$AZ,AI_PF!$A:$A,$A47))</f>
        <v>17804751418</v>
      </c>
      <c r="T47">
        <f>IF($A47="","",SUMIFS(AI_PF!$CA:$CA,AI_PF!$A:$A,$A47))</f>
        <v>17146961612</v>
      </c>
      <c r="U47">
        <f>IF($A47="","",SUMIFS(AI_PF!$CE:$CE,AI_PF!$A:$A,$A47))</f>
        <v>18090059617</v>
      </c>
      <c r="V47">
        <f>IF($A47="","",IFERROR(VLOOKUP($A47,AI_PF!$A:$CO,93,FALSE),""))</f>
        <v>5.0607831000000001</v>
      </c>
      <c r="W47">
        <f>IF($A47="","",COUNTIF(AI_PF!$A:$A,$A47))</f>
        <v>2</v>
      </c>
      <c r="X47">
        <f ca="1">IF($A47="","",COUNTIF(LookThrough!$A:$A,J47))</f>
        <v>0</v>
      </c>
    </row>
    <row r="48" spans="1:24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IF($A48="","",IFERROR(VLOOKUP($A48,Data_Raw!$A:$G,5,FALSE),""))</f>
        <v>Europe</v>
      </c>
      <c r="O48" t="str">
        <f>IF($A48="","",IFERROR(VLOOKUP($A48,Data_Raw!$A:$G,6,FALSE),""))</f>
        <v>Non-PPP</v>
      </c>
      <c r="P48" t="str">
        <f>IF($A48="","",IFERROR(VLOOKUP($A48,Data_Raw!$A:$G,7,FALSE),""))</f>
        <v>Solar</v>
      </c>
      <c r="Q48">
        <f>IF($A48="","",SUMIFS(AI_PF!$AP:$AP,AI_PF!$A:$A,$A48))</f>
        <v>30160600000</v>
      </c>
      <c r="R48">
        <f>IF($A48="","",SUMIFS(AI_PF!$AW:$AW,AI_PF!$A:$A,$A48))</f>
        <v>35319999048</v>
      </c>
      <c r="S48">
        <f>IF($A48="","",SUMIFS(AI_PF!$AZ:$AZ,AI_PF!$A:$A,$A48))</f>
        <v>28479193131</v>
      </c>
      <c r="T48">
        <f>IF($A48="","",SUMIFS(AI_PF!$CA:$CA,AI_PF!$A:$A,$A48))</f>
        <v>3083059335</v>
      </c>
      <c r="U48">
        <f>IF($A48="","",SUMIFS(AI_PF!$CE:$CE,AI_PF!$A:$A,$A48))</f>
        <v>89185353</v>
      </c>
      <c r="V48">
        <f>IF($A48="","",IFERROR(VLOOKUP($A48,AI_PF!$A:$CO,93,FALSE),""))</f>
        <v>5.3671923279762277</v>
      </c>
      <c r="W48">
        <f>IF($A48="","",COUNTIF(AI_PF!$A:$A,$A48))</f>
        <v>1</v>
      </c>
      <c r="X48">
        <f ca="1">IF($A48="","",COUNTIF(LookThrough!$A:$A,J48))</f>
        <v>1</v>
      </c>
    </row>
    <row r="49" spans="1:24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IF($A49="","",IFERROR(VLOOKUP($A49,Data_Raw!$A:$G,5,FALSE),""))</f>
        <v>KOR</v>
      </c>
      <c r="O49" t="str">
        <f>IF($A49="","",IFERROR(VLOOKUP($A49,Data_Raw!$A:$G,6,FALSE),""))</f>
        <v>BTL</v>
      </c>
      <c r="P49" t="str">
        <f>IF($A49="","",IFERROR(VLOOKUP($A49,Data_Raw!$A:$G,7,FALSE),""))</f>
        <v>Transportation</v>
      </c>
      <c r="Q49">
        <f>IF($A49="","",SUMIFS(AI_PF!$AP:$AP,AI_PF!$A:$A,$A49))</f>
        <v>31835161103</v>
      </c>
      <c r="R49">
        <f>IF($A49="","",SUMIFS(AI_PF!$AW:$AW,AI_PF!$A:$A,$A49))</f>
        <v>31589715343</v>
      </c>
      <c r="S49">
        <f>IF($A49="","",SUMIFS(AI_PF!$AZ:$AZ,AI_PF!$A:$A,$A49))</f>
        <v>15486881355</v>
      </c>
      <c r="T49">
        <f>IF($A49="","",SUMIFS(AI_PF!$CA:$CA,AI_PF!$A:$A,$A49))</f>
        <v>16112243822</v>
      </c>
      <c r="U49">
        <f>IF($A49="","",SUMIFS(AI_PF!$CE:$CE,AI_PF!$A:$A,$A49))</f>
        <v>16177851665</v>
      </c>
      <c r="V49">
        <f>IF($A49="","",IFERROR(VLOOKUP($A49,AI_PF!$A:$CO,93,FALSE),""))</f>
        <v>4.6964034999999997</v>
      </c>
      <c r="W49">
        <f>IF($A49="","",COUNTIF(AI_PF!$A:$A,$A49))</f>
        <v>2</v>
      </c>
      <c r="X49">
        <f ca="1">IF($A49="","",COUNTIF(LookThrough!$A:$A,J49))</f>
        <v>0</v>
      </c>
    </row>
    <row r="50" spans="1:24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IF($A50="","",IFERROR(VLOOKUP($A50,Data_Raw!$A:$G,5,FALSE),""))</f>
        <v>KOR</v>
      </c>
      <c r="O50" t="str">
        <f>IF($A50="","",IFERROR(VLOOKUP($A50,Data_Raw!$A:$G,6,FALSE),""))</f>
        <v>BTL</v>
      </c>
      <c r="P50" t="str">
        <f>IF($A50="","",IFERROR(VLOOKUP($A50,Data_Raw!$A:$G,7,FALSE),""))</f>
        <v>Transportation</v>
      </c>
      <c r="Q50">
        <f>IF($A50="","",SUMIFS(AI_PF!$AP:$AP,AI_PF!$A:$A,$A50))</f>
        <v>31046397000</v>
      </c>
      <c r="R50">
        <f>IF($A50="","",SUMIFS(AI_PF!$AW:$AW,AI_PF!$A:$A,$A50))</f>
        <v>30907623500</v>
      </c>
      <c r="S50">
        <f>IF($A50="","",SUMIFS(AI_PF!$AZ:$AZ,AI_PF!$A:$A,$A50))</f>
        <v>16486244432</v>
      </c>
      <c r="T50">
        <f>IF($A50="","",SUMIFS(AI_PF!$CA:$CA,AI_PF!$A:$A,$A50))</f>
        <v>14424470017</v>
      </c>
      <c r="U50">
        <f>IF($A50="","",SUMIFS(AI_PF!$CE:$CE,AI_PF!$A:$A,$A50))</f>
        <v>14975798128</v>
      </c>
      <c r="V50">
        <f>IF($A50="","",IFERROR(VLOOKUP($A50,AI_PF!$A:$CO,93,FALSE),""))</f>
        <v>5.1622804000000002</v>
      </c>
      <c r="W50">
        <f>IF($A50="","",COUNTIF(AI_PF!$A:$A,$A50))</f>
        <v>2</v>
      </c>
      <c r="X50">
        <f ca="1">IF($A50="","",COUNTIF(LookThrough!$A:$A,J50))</f>
        <v>0</v>
      </c>
    </row>
    <row r="51" spans="1:24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IF($A51="","",IFERROR(VLOOKUP($A51,Data_Raw!$A:$G,5,FALSE),""))</f>
        <v>KOR</v>
      </c>
      <c r="O51" t="str">
        <f>IF($A51="","",IFERROR(VLOOKUP($A51,Data_Raw!$A:$G,6,FALSE),""))</f>
        <v>BTL</v>
      </c>
      <c r="P51" t="str">
        <f>IF($A51="","",IFERROR(VLOOKUP($A51,Data_Raw!$A:$G,7,FALSE),""))</f>
        <v>Transportation</v>
      </c>
      <c r="Q51">
        <f>IF($A51="","",SUMIFS(AI_PF!$AP:$AP,AI_PF!$A:$A,$A51))</f>
        <v>23015000000</v>
      </c>
      <c r="R51">
        <f>IF($A51="","",SUMIFS(AI_PF!$AW:$AW,AI_PF!$A:$A,$A51))</f>
        <v>23246689079</v>
      </c>
      <c r="S51">
        <f>IF($A51="","",SUMIFS(AI_PF!$AZ:$AZ,AI_PF!$A:$A,$A51))</f>
        <v>11860378278</v>
      </c>
      <c r="T51">
        <f>IF($A51="","",SUMIFS(AI_PF!$CA:$CA,AI_PF!$A:$A,$A51))</f>
        <v>11388190459</v>
      </c>
      <c r="U51">
        <f>IF($A51="","",SUMIFS(AI_PF!$CE:$CE,AI_PF!$A:$A,$A51))</f>
        <v>11549793769</v>
      </c>
      <c r="V51">
        <f>IF($A51="","",IFERROR(VLOOKUP($A51,AI_PF!$A:$CO,93,FALSE),""))</f>
        <v>4.7475870000000002</v>
      </c>
      <c r="W51">
        <f>IF($A51="","",COUNTIF(AI_PF!$A:$A,$A51))</f>
        <v>2</v>
      </c>
      <c r="X51">
        <f ca="1">IF($A51="","",COUNTIF(LookThrough!$A:$A,J51))</f>
        <v>0</v>
      </c>
    </row>
    <row r="52" spans="1:24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IF($A52="","",IFERROR(VLOOKUP($A52,Data_Raw!$A:$G,5,FALSE),""))</f>
        <v>US</v>
      </c>
      <c r="O52" t="str">
        <f>IF($A52="","",IFERROR(VLOOKUP($A52,Data_Raw!$A:$G,6,FALSE),""))</f>
        <v>Buyout</v>
      </c>
      <c r="P52" t="str">
        <f>IF($A52="","",IFERROR(VLOOKUP($A52,Data_Raw!$A:$G,7,FALSE),""))</f>
        <v>General</v>
      </c>
      <c r="Q52">
        <f>IF($A52="","",SUMIFS(AI_PF!$AP:$AP,AI_PF!$A:$A,$A52))</f>
        <v>29900000000</v>
      </c>
      <c r="R52">
        <f>IF($A52="","",SUMIFS(AI_PF!$AW:$AW,AI_PF!$A:$A,$A52))</f>
        <v>35710816662</v>
      </c>
      <c r="S52">
        <f>IF($A52="","",SUMIFS(AI_PF!$AZ:$AZ,AI_PF!$A:$A,$A52))</f>
        <v>31858404030</v>
      </c>
      <c r="T52">
        <f>IF($A52="","",SUMIFS(AI_PF!$CA:$CA,AI_PF!$A:$A,$A52))</f>
        <v>4860914370</v>
      </c>
      <c r="U52">
        <f>IF($A52="","",SUMIFS(AI_PF!$CE:$CE,AI_PF!$A:$A,$A52))</f>
        <v>60395254</v>
      </c>
      <c r="V52">
        <f>IF($A52="","",IFERROR(VLOOKUP($A52,AI_PF!$A:$CO,93,FALSE),""))</f>
        <v>25.200702548027042</v>
      </c>
      <c r="W52">
        <f>IF($A52="","",COUNTIF(AI_PF!$A:$A,$A52))</f>
        <v>1</v>
      </c>
      <c r="X52">
        <f ca="1">IF($A52="","",COUNTIF(LookThrough!$A:$A,J52))</f>
        <v>1</v>
      </c>
    </row>
    <row r="53" spans="1:24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IF($A53="","",IFERROR(VLOOKUP($A53,Data_Raw!$A:$G,5,FALSE),""))</f>
        <v>US</v>
      </c>
      <c r="O53" t="str">
        <f>IF($A53="","",IFERROR(VLOOKUP($A53,Data_Raw!$A:$G,6,FALSE),""))</f>
        <v>Fund of Funds</v>
      </c>
      <c r="P53" t="str">
        <f>IF($A53="","",IFERROR(VLOOKUP($A53,Data_Raw!$A:$G,7,FALSE),""))</f>
        <v>Distressed</v>
      </c>
      <c r="Q53">
        <f>IF($A53="","",SUMIFS(AI_PF!$AP:$AP,AI_PF!$A:$A,$A53))</f>
        <v>29900000000</v>
      </c>
      <c r="R53">
        <f>IF($A53="","",SUMIFS(AI_PF!$AW:$AW,AI_PF!$A:$A,$A53))</f>
        <v>19062480918</v>
      </c>
      <c r="S53">
        <f>IF($A53="","",SUMIFS(AI_PF!$AZ:$AZ,AI_PF!$A:$A,$A53))</f>
        <v>14129997383</v>
      </c>
      <c r="T53">
        <f>IF($A53="","",SUMIFS(AI_PF!$CA:$CA,AI_PF!$A:$A,$A53))</f>
        <v>4586545518</v>
      </c>
      <c r="U53">
        <f>IF($A53="","",SUMIFS(AI_PF!$CE:$CE,AI_PF!$A:$A,$A53))</f>
        <v>868003003</v>
      </c>
      <c r="V53">
        <f>IF($A53="","",IFERROR(VLOOKUP($A53,AI_PF!$A:$CO,93,FALSE),""))</f>
        <v>6.4275047183036795</v>
      </c>
      <c r="W53">
        <f>IF($A53="","",COUNTIF(AI_PF!$A:$A,$A53))</f>
        <v>1</v>
      </c>
      <c r="X53">
        <f ca="1">IF($A53="","",COUNTIF(LookThrough!$A:$A,J53))</f>
        <v>0</v>
      </c>
    </row>
    <row r="54" spans="1:24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IF($A54="","",IFERROR(VLOOKUP($A54,Data_Raw!$A:$G,5,FALSE),""))</f>
        <v>US</v>
      </c>
      <c r="O54" t="str">
        <f>IF($A54="","",IFERROR(VLOOKUP($A54,Data_Raw!$A:$G,6,FALSE),""))</f>
        <v>Hedge Fund</v>
      </c>
      <c r="P54" t="str">
        <f>IF($A54="","",IFERROR(VLOOKUP($A54,Data_Raw!$A:$G,7,FALSE),""))</f>
        <v>General</v>
      </c>
      <c r="Q54">
        <f>IF($A54="","",SUMIFS(AI_PF!$AP:$AP,AI_PF!$A:$A,$A54))</f>
        <v>28146000000</v>
      </c>
      <c r="R54">
        <f>IF($A54="","",SUMIFS(AI_PF!$AW:$AW,AI_PF!$A:$A,$A54))</f>
        <v>28140000000</v>
      </c>
      <c r="S54">
        <f>IF($A54="","",SUMIFS(AI_PF!$AZ:$AZ,AI_PF!$A:$A,$A54))</f>
        <v>35642485986</v>
      </c>
      <c r="T54">
        <f>IF($A54="","",SUMIFS(AI_PF!$CA:$CA,AI_PF!$A:$A,$A54))</f>
        <v>485278488</v>
      </c>
      <c r="U54">
        <f>IF($A54="","",SUMIFS(AI_PF!$CE:$CE,AI_PF!$A:$A,$A54))</f>
        <v>441130070</v>
      </c>
      <c r="V54">
        <f>IF($A54="","",IFERROR(VLOOKUP($A54,AI_PF!$A:$CO,93,FALSE),""))</f>
        <v>4.6738144755363464</v>
      </c>
      <c r="W54">
        <f>IF($A54="","",COUNTIF(AI_PF!$A:$A,$A54))</f>
        <v>1</v>
      </c>
      <c r="X54">
        <f ca="1">IF($A54="","",COUNTIF(LookThrough!$A:$A,J54))</f>
        <v>4</v>
      </c>
    </row>
    <row r="55" spans="1:24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IF($A55="","",IFERROR(VLOOKUP($A55,Data_Raw!$A:$G,5,FALSE),""))</f>
        <v>KOR</v>
      </c>
      <c r="O55" t="str">
        <f>IF($A55="","",IFERROR(VLOOKUP($A55,Data_Raw!$A:$G,6,FALSE),""))</f>
        <v>BTL</v>
      </c>
      <c r="P55" t="str">
        <f>IF($A55="","",IFERROR(VLOOKUP($A55,Data_Raw!$A:$G,7,FALSE),""))</f>
        <v>Transportation</v>
      </c>
      <c r="Q55">
        <f>IF($A55="","",SUMIFS(AI_PF!$AP:$AP,AI_PF!$A:$A,$A55))</f>
        <v>18876261000</v>
      </c>
      <c r="R55">
        <f>IF($A55="","",SUMIFS(AI_PF!$AW:$AW,AI_PF!$A:$A,$A55))</f>
        <v>18876261000</v>
      </c>
      <c r="S55">
        <f>IF($A55="","",SUMIFS(AI_PF!$AZ:$AZ,AI_PF!$A:$A,$A55))</f>
        <v>11148912720</v>
      </c>
      <c r="T55">
        <f>IF($A55="","",SUMIFS(AI_PF!$CA:$CA,AI_PF!$A:$A,$A55))</f>
        <v>7728894059</v>
      </c>
      <c r="U55">
        <f>IF($A55="","",SUMIFS(AI_PF!$CE:$CE,AI_PF!$A:$A,$A55))</f>
        <v>7727348280</v>
      </c>
      <c r="V55">
        <f>IF($A55="","",IFERROR(VLOOKUP($A55,AI_PF!$A:$CO,93,FALSE),""))</f>
        <v>5.1163191000000001</v>
      </c>
      <c r="W55">
        <f>IF($A55="","",COUNTIF(AI_PF!$A:$A,$A55))</f>
        <v>1</v>
      </c>
      <c r="X55">
        <f ca="1">IF($A55="","",COUNTIF(LookThrough!$A:$A,J55))</f>
        <v>0</v>
      </c>
    </row>
    <row r="56" spans="1:24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IF($A56="","",IFERROR(VLOOKUP($A56,Data_Raw!$A:$G,5,FALSE),""))</f>
        <v>KOR</v>
      </c>
      <c r="O56" t="str">
        <f>IF($A56="","",IFERROR(VLOOKUP($A56,Data_Raw!$A:$G,6,FALSE),""))</f>
        <v>BTL</v>
      </c>
      <c r="P56" t="str">
        <f>IF($A56="","",IFERROR(VLOOKUP($A56,Data_Raw!$A:$G,7,FALSE),""))</f>
        <v>Transportation</v>
      </c>
      <c r="Q56">
        <f>IF($A56="","",SUMIFS(AI_PF!$AP:$AP,AI_PF!$A:$A,$A56))</f>
        <v>450000000000</v>
      </c>
      <c r="R56">
        <f>IF($A56="","",SUMIFS(AI_PF!$AW:$AW,AI_PF!$A:$A,$A56))</f>
        <v>68787900000</v>
      </c>
      <c r="S56">
        <f>IF($A56="","",SUMIFS(AI_PF!$AZ:$AZ,AI_PF!$A:$A,$A56))</f>
        <v>38148106193</v>
      </c>
      <c r="T56">
        <f>IF($A56="","",SUMIFS(AI_PF!$CA:$CA,AI_PF!$A:$A,$A56))</f>
        <v>30356688305</v>
      </c>
      <c r="U56">
        <f>IF($A56="","",SUMIFS(AI_PF!$CE:$CE,AI_PF!$A:$A,$A56))</f>
        <v>30794763643</v>
      </c>
      <c r="V56">
        <f>IF($A56="","",IFERROR(VLOOKUP($A56,AI_PF!$A:$CO,93,FALSE),""))</f>
        <v>4.2782405018806466</v>
      </c>
      <c r="W56">
        <f>IF($A56="","",COUNTIF(AI_PF!$A:$A,$A56))</f>
        <v>1</v>
      </c>
      <c r="X56">
        <f ca="1">IF($A56="","",COUNTIF(LookThrough!$A:$A,J56))</f>
        <v>5</v>
      </c>
    </row>
    <row r="57" spans="1:24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IF($A57="","",IFERROR(VLOOKUP($A57,Data_Raw!$A:$G,5,FALSE),""))</f>
        <v>KOR</v>
      </c>
      <c r="O57" t="str">
        <f>IF($A57="","",IFERROR(VLOOKUP($A57,Data_Raw!$A:$G,6,FALSE),""))</f>
        <v>BTL</v>
      </c>
      <c r="P57" t="str">
        <f>IF($A57="","",IFERROR(VLOOKUP($A57,Data_Raw!$A:$G,7,FALSE),""))</f>
        <v>Transportation</v>
      </c>
      <c r="Q57">
        <f>IF($A57="","",SUMIFS(AI_PF!$AP:$AP,AI_PF!$A:$A,$A57))</f>
        <v>55502000000</v>
      </c>
      <c r="R57">
        <f>IF($A57="","",SUMIFS(AI_PF!$AW:$AW,AI_PF!$A:$A,$A57))</f>
        <v>53933000000</v>
      </c>
      <c r="S57">
        <f>IF($A57="","",SUMIFS(AI_PF!$AZ:$AZ,AI_PF!$A:$A,$A57))</f>
        <v>29506239619</v>
      </c>
      <c r="T57">
        <f>IF($A57="","",SUMIFS(AI_PF!$CA:$CA,AI_PF!$A:$A,$A57))</f>
        <v>25855228938</v>
      </c>
      <c r="U57">
        <f>IF($A57="","",SUMIFS(AI_PF!$CE:$CE,AI_PF!$A:$A,$A57))</f>
        <v>26116507568</v>
      </c>
      <c r="V57">
        <f>IF($A57="","",IFERROR(VLOOKUP($A57,AI_PF!$A:$CO,93,FALSE),""))</f>
        <v>5.2932319000000003</v>
      </c>
      <c r="W57">
        <f>IF($A57="","",COUNTIF(AI_PF!$A:$A,$A57))</f>
        <v>2</v>
      </c>
      <c r="X57">
        <f ca="1">IF($A57="","",COUNTIF(LookThrough!$A:$A,J57))</f>
        <v>0</v>
      </c>
    </row>
    <row r="58" spans="1:24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IF($A58="","",IFERROR(VLOOKUP($A58,Data_Raw!$A:$G,5,FALSE),""))</f>
        <v>KOR</v>
      </c>
      <c r="O58" t="str">
        <f>IF($A58="","",IFERROR(VLOOKUP($A58,Data_Raw!$A:$G,6,FALSE),""))</f>
        <v>BTL</v>
      </c>
      <c r="P58" t="str">
        <f>IF($A58="","",IFERROR(VLOOKUP($A58,Data_Raw!$A:$G,7,FALSE),""))</f>
        <v>Transportation</v>
      </c>
      <c r="Q58">
        <f>IF($A58="","",SUMIFS(AI_PF!$AP:$AP,AI_PF!$A:$A,$A58))</f>
        <v>20000000000</v>
      </c>
      <c r="R58">
        <f>IF($A58="","",SUMIFS(AI_PF!$AW:$AW,AI_PF!$A:$A,$A58))</f>
        <v>18972000000</v>
      </c>
      <c r="S58">
        <f>IF($A58="","",SUMIFS(AI_PF!$AZ:$AZ,AI_PF!$A:$A,$A58))</f>
        <v>9238317367</v>
      </c>
      <c r="T58">
        <f>IF($A58="","",SUMIFS(AI_PF!$CA:$CA,AI_PF!$A:$A,$A58))</f>
        <v>9735629759</v>
      </c>
      <c r="U58">
        <f>IF($A58="","",SUMIFS(AI_PF!$CE:$CE,AI_PF!$A:$A,$A58))</f>
        <v>9733682633</v>
      </c>
      <c r="V58">
        <f>IF($A58="","",IFERROR(VLOOKUP($A58,AI_PF!$A:$CO,93,FALSE),""))</f>
        <v>5.0423325999999999</v>
      </c>
      <c r="W58">
        <f>IF($A58="","",COUNTIF(AI_PF!$A:$A,$A58))</f>
        <v>2</v>
      </c>
      <c r="X58">
        <f ca="1">IF($A58="","",COUNTIF(LookThrough!$A:$A,J58))</f>
        <v>0</v>
      </c>
    </row>
    <row r="59" spans="1:24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IF($A59="","",IFERROR(VLOOKUP($A59,Data_Raw!$A:$G,5,FALSE),""))</f>
        <v>KOR</v>
      </c>
      <c r="O59" t="str">
        <f>IF($A59="","",IFERROR(VLOOKUP($A59,Data_Raw!$A:$G,6,FALSE),""))</f>
        <v>BTL</v>
      </c>
      <c r="P59" t="str">
        <f>IF($A59="","",IFERROR(VLOOKUP($A59,Data_Raw!$A:$G,7,FALSE),""))</f>
        <v>Transportation</v>
      </c>
      <c r="Q59">
        <f>IF($A59="","",SUMIFS(AI_PF!$AP:$AP,AI_PF!$A:$A,$A59))</f>
        <v>32827203200</v>
      </c>
      <c r="R59">
        <f>IF($A59="","",SUMIFS(AI_PF!$AW:$AW,AI_PF!$A:$A,$A59))</f>
        <v>32425313200</v>
      </c>
      <c r="S59">
        <f>IF($A59="","",SUMIFS(AI_PF!$AZ:$AZ,AI_PF!$A:$A,$A59))</f>
        <v>20002102643</v>
      </c>
      <c r="T59">
        <f>IF($A59="","",SUMIFS(AI_PF!$CA:$CA,AI_PF!$A:$A,$A59))</f>
        <v>12426553189</v>
      </c>
      <c r="U59">
        <f>IF($A59="","",SUMIFS(AI_PF!$CE:$CE,AI_PF!$A:$A,$A59))</f>
        <v>12670775705</v>
      </c>
      <c r="V59">
        <f>IF($A59="","",IFERROR(VLOOKUP($A59,AI_PF!$A:$CO,93,FALSE),""))</f>
        <v>4.5680595999999998</v>
      </c>
      <c r="W59">
        <f>IF($A59="","",COUNTIF(AI_PF!$A:$A,$A59))</f>
        <v>3</v>
      </c>
      <c r="X59">
        <f ca="1">IF($A59="","",COUNTIF(LookThrough!$A:$A,J59))</f>
        <v>0</v>
      </c>
    </row>
    <row r="60" spans="1:24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IF($A60="","",IFERROR(VLOOKUP($A60,Data_Raw!$A:$G,5,FALSE),""))</f>
        <v>KOR</v>
      </c>
      <c r="O60" t="str">
        <f>IF($A60="","",IFERROR(VLOOKUP($A60,Data_Raw!$A:$G,6,FALSE),""))</f>
        <v>Non-PPP</v>
      </c>
      <c r="P60" t="str">
        <f>IF($A60="","",IFERROR(VLOOKUP($A60,Data_Raw!$A:$G,7,FALSE),""))</f>
        <v>Energy</v>
      </c>
      <c r="Q60">
        <f>IF($A60="","",SUMIFS(AI_PF!$AP:$AP,AI_PF!$A:$A,$A60))</f>
        <v>100000000000</v>
      </c>
      <c r="R60">
        <f>IF($A60="","",SUMIFS(AI_PF!$AW:$AW,AI_PF!$A:$A,$A60))</f>
        <v>99743330000</v>
      </c>
      <c r="S60">
        <f>IF($A60="","",SUMIFS(AI_PF!$AZ:$AZ,AI_PF!$A:$A,$A60))</f>
        <v>97608960548</v>
      </c>
      <c r="T60">
        <f>IF($A60="","",SUMIFS(AI_PF!$CA:$CA,AI_PF!$A:$A,$A60))</f>
        <v>2070468876</v>
      </c>
      <c r="U60">
        <f>IF($A60="","",SUMIFS(AI_PF!$CE:$CE,AI_PF!$A:$A,$A60))</f>
        <v>2020939639</v>
      </c>
      <c r="V60">
        <f>IF($A60="","",IFERROR(VLOOKUP($A60,AI_PF!$A:$CO,93,FALSE),""))</f>
        <v>5.5578902363777161</v>
      </c>
      <c r="W60">
        <f>IF($A60="","",COUNTIF(AI_PF!$A:$A,$A60))</f>
        <v>1</v>
      </c>
      <c r="X60">
        <f ca="1">IF($A60="","",COUNTIF(LookThrough!$A:$A,J60))</f>
        <v>14</v>
      </c>
    </row>
    <row r="61" spans="1:24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IF($A61="","",IFERROR(VLOOKUP($A61,Data_Raw!$A:$G,5,FALSE),""))</f>
        <v>KOR</v>
      </c>
      <c r="O61" t="str">
        <f>IF($A61="","",IFERROR(VLOOKUP($A61,Data_Raw!$A:$G,6,FALSE),""))</f>
        <v>BTO</v>
      </c>
      <c r="P61" t="str">
        <f>IF($A61="","",IFERROR(VLOOKUP($A61,Data_Raw!$A:$G,7,FALSE),""))</f>
        <v>Transportation</v>
      </c>
      <c r="Q61">
        <f>IF($A61="","",SUMIFS(AI_PF!$AP:$AP,AI_PF!$A:$A,$A61))</f>
        <v>50000000000</v>
      </c>
      <c r="R61">
        <f>IF($A61="","",SUMIFS(AI_PF!$AW:$AW,AI_PF!$A:$A,$A61))</f>
        <v>21085098370</v>
      </c>
      <c r="S61">
        <f>IF($A61="","",SUMIFS(AI_PF!$AZ:$AZ,AI_PF!$A:$A,$A61))</f>
        <v>8824507472</v>
      </c>
      <c r="T61">
        <f>IF($A61="","",SUMIFS(AI_PF!$CA:$CA,AI_PF!$A:$A,$A61))</f>
        <v>28246885527</v>
      </c>
      <c r="U61">
        <f>IF($A61="","",SUMIFS(AI_PF!$CE:$CE,AI_PF!$A:$A,$A61))</f>
        <v>36844423191</v>
      </c>
      <c r="V61">
        <f>IF($A61="","",IFERROR(VLOOKUP($A61,AI_PF!$A:$CO,93,FALSE),""))</f>
        <v>0</v>
      </c>
      <c r="W61">
        <f>IF($A61="","",COUNTIF(AI_PF!$A:$A,$A61))</f>
        <v>1</v>
      </c>
      <c r="X61">
        <f ca="1">IF($A61="","",COUNTIF(LookThrough!$A:$A,J61))</f>
        <v>8</v>
      </c>
    </row>
    <row r="62" spans="1:24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IF($A62="","",IFERROR(VLOOKUP($A62,Data_Raw!$A:$G,5,FALSE),""))</f>
        <v>KOR</v>
      </c>
      <c r="O62" t="str">
        <f>IF($A62="","",IFERROR(VLOOKUP($A62,Data_Raw!$A:$G,6,FALSE),""))</f>
        <v>Non-PPP</v>
      </c>
      <c r="P62" t="str">
        <f>IF($A62="","",IFERROR(VLOOKUP($A62,Data_Raw!$A:$G,7,FALSE),""))</f>
        <v>Energy</v>
      </c>
      <c r="Q62">
        <f>IF($A62="","",SUMIFS(AI_PF!$AP:$AP,AI_PF!$A:$A,$A62))</f>
        <v>20000000000</v>
      </c>
      <c r="R62">
        <f>IF($A62="","",SUMIFS(AI_PF!$AW:$AW,AI_PF!$A:$A,$A62))</f>
        <v>17911575292</v>
      </c>
      <c r="S62">
        <f>IF($A62="","",SUMIFS(AI_PF!$AZ:$AZ,AI_PF!$A:$A,$A62))</f>
        <v>15132688794</v>
      </c>
      <c r="T62">
        <f>IF($A62="","",SUMIFS(AI_PF!$CA:$CA,AI_PF!$A:$A,$A62))</f>
        <v>2780594130</v>
      </c>
      <c r="U62">
        <f>IF($A62="","",SUMIFS(AI_PF!$CE:$CE,AI_PF!$A:$A,$A62))</f>
        <v>2782796423</v>
      </c>
      <c r="V62">
        <f>IF($A62="","",IFERROR(VLOOKUP($A62,AI_PF!$A:$CO,93,FALSE),""))</f>
        <v>6.1153569817543012</v>
      </c>
      <c r="W62">
        <f>IF($A62="","",COUNTIF(AI_PF!$A:$A,$A62))</f>
        <v>1</v>
      </c>
      <c r="X62">
        <f ca="1">IF($A62="","",COUNTIF(LookThrough!$A:$A,J62))</f>
        <v>21</v>
      </c>
    </row>
    <row r="63" spans="1:24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IF($A63="","",IFERROR(VLOOKUP($A63,Data_Raw!$A:$G,5,FALSE),""))</f>
        <v>Global</v>
      </c>
      <c r="O63" t="str">
        <f>IF($A63="","",IFERROR(VLOOKUP($A63,Data_Raw!$A:$G,6,FALSE),""))</f>
        <v>Non-PPP</v>
      </c>
      <c r="P63" t="str">
        <f>IF($A63="","",IFERROR(VLOOKUP($A63,Data_Raw!$A:$G,7,FALSE),""))</f>
        <v>General</v>
      </c>
      <c r="Q63">
        <f>IF($A63="","",SUMIFS(AI_PF!$AP:$AP,AI_PF!$A:$A,$A63))</f>
        <v>304155000000</v>
      </c>
      <c r="R63">
        <f>IF($A63="","",SUMIFS(AI_PF!$AW:$AW,AI_PF!$A:$A,$A63))</f>
        <v>316438560914</v>
      </c>
      <c r="S63">
        <f>IF($A63="","",SUMIFS(AI_PF!$AZ:$AZ,AI_PF!$A:$A,$A63))</f>
        <v>219052294705</v>
      </c>
      <c r="T63">
        <f>IF($A63="","",SUMIFS(AI_PF!$CA:$CA,AI_PF!$A:$A,$A63))</f>
        <v>99415352937</v>
      </c>
      <c r="U63">
        <f>IF($A63="","",SUMIFS(AI_PF!$CE:$CE,AI_PF!$A:$A,$A63))</f>
        <v>101976134291</v>
      </c>
      <c r="V63">
        <f>IF($A63="","",IFERROR(VLOOKUP($A63,AI_PF!$A:$CO,93,FALSE),""))</f>
        <v>3.5895904898643485</v>
      </c>
      <c r="W63">
        <f>IF($A63="","",COUNTIF(AI_PF!$A:$A,$A63))</f>
        <v>1</v>
      </c>
      <c r="X63">
        <f ca="1">IF($A63="","",COUNTIF(LookThrough!$A:$A,J63))</f>
        <v>4</v>
      </c>
    </row>
    <row r="64" spans="1:24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IF($A64="","",IFERROR(VLOOKUP($A64,Data_Raw!$A:$G,5,FALSE),""))</f>
        <v>US</v>
      </c>
      <c r="O64" t="str">
        <f>IF($A64="","",IFERROR(VLOOKUP($A64,Data_Raw!$A:$G,6,FALSE),""))</f>
        <v>PE Secondary</v>
      </c>
      <c r="P64" t="str">
        <f>IF($A64="","",IFERROR(VLOOKUP($A64,Data_Raw!$A:$G,7,FALSE),""))</f>
        <v>General</v>
      </c>
      <c r="Q64">
        <f>IF($A64="","",SUMIFS(AI_PF!$AP:$AP,AI_PF!$A:$A,$A64))</f>
        <v>113460000000</v>
      </c>
      <c r="R64">
        <f>IF($A64="","",SUMIFS(AI_PF!$AW:$AW,AI_PF!$A:$A,$A64))</f>
        <v>81674698847</v>
      </c>
      <c r="S64">
        <f>IF($A64="","",SUMIFS(AI_PF!$AZ:$AZ,AI_PF!$A:$A,$A64))</f>
        <v>78158612949</v>
      </c>
      <c r="T64">
        <f>IF($A64="","",SUMIFS(AI_PF!$CA:$CA,AI_PF!$A:$A,$A64))</f>
        <v>3357499691</v>
      </c>
      <c r="U64">
        <f>IF($A64="","",SUMIFS(AI_PF!$CE:$CE,AI_PF!$A:$A,$A64))</f>
        <v>4068116058</v>
      </c>
      <c r="V64">
        <f>IF($A64="","",IFERROR(VLOOKUP($A64,AI_PF!$A:$CO,93,FALSE),""))</f>
        <v>15.291339755058289</v>
      </c>
      <c r="W64">
        <f>IF($A64="","",COUNTIF(AI_PF!$A:$A,$A64))</f>
        <v>1</v>
      </c>
      <c r="X64">
        <f ca="1">IF($A64="","",COUNTIF(LookThrough!$A:$A,J64))</f>
        <v>0</v>
      </c>
    </row>
    <row r="65" spans="1:24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IF($A65="","",IFERROR(VLOOKUP($A65,Data_Raw!$A:$G,5,FALSE),""))</f>
        <v>Europe</v>
      </c>
      <c r="O65" t="str">
        <f>IF($A65="","",IFERROR(VLOOKUP($A65,Data_Raw!$A:$G,6,FALSE),""))</f>
        <v>hybrid</v>
      </c>
      <c r="P65" t="str">
        <f>IF($A65="","",IFERROR(VLOOKUP($A65,Data_Raw!$A:$G,7,FALSE),""))</f>
        <v>General</v>
      </c>
      <c r="Q65">
        <f>IF($A65="","",SUMIFS(AI_PF!$AP:$AP,AI_PF!$A:$A,$A65))</f>
        <v>85177680000</v>
      </c>
      <c r="R65">
        <f>IF($A65="","",SUMIFS(AI_PF!$AW:$AW,AI_PF!$A:$A,$A65))</f>
        <v>82732091772</v>
      </c>
      <c r="S65">
        <f>IF($A65="","",SUMIFS(AI_PF!$AZ:$AZ,AI_PF!$A:$A,$A65))</f>
        <v>15699218771</v>
      </c>
      <c r="T65">
        <f>IF($A65="","",SUMIFS(AI_PF!$CA:$CA,AI_PF!$A:$A,$A65))</f>
        <v>65585271550</v>
      </c>
      <c r="U65">
        <f>IF($A65="","",SUMIFS(AI_PF!$CE:$CE,AI_PF!$A:$A,$A65))</f>
        <v>96864274925</v>
      </c>
      <c r="V65">
        <f>IF($A65="","",IFERROR(VLOOKUP($A65,AI_PF!$A:$CO,93,FALSE),""))</f>
        <v>8.3709421753883397</v>
      </c>
      <c r="W65">
        <f>IF($A65="","",COUNTIF(AI_PF!$A:$A,$A65))</f>
        <v>1</v>
      </c>
      <c r="X65">
        <f ca="1">IF($A65="","",COUNTIF(LookThrough!$A:$A,J65))</f>
        <v>33</v>
      </c>
    </row>
    <row r="66" spans="1:24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IF($A66="","",IFERROR(VLOOKUP($A66,Data_Raw!$A:$G,5,FALSE),""))</f>
        <v>KOR</v>
      </c>
      <c r="O66" t="str">
        <f>IF($A66="","",IFERROR(VLOOKUP($A66,Data_Raw!$A:$G,6,FALSE),""))</f>
        <v>Buyout</v>
      </c>
      <c r="P66" t="str">
        <f>IF($A66="","",IFERROR(VLOOKUP($A66,Data_Raw!$A:$G,7,FALSE),""))</f>
        <v>General</v>
      </c>
      <c r="Q66">
        <f>IF($A66="","",SUMIFS(AI_PF!$AP:$AP,AI_PF!$A:$A,$A66))</f>
        <v>50000000000</v>
      </c>
      <c r="R66">
        <f>IF($A66="","",SUMIFS(AI_PF!$AW:$AW,AI_PF!$A:$A,$A66))</f>
        <v>49500534890</v>
      </c>
      <c r="S66">
        <f>IF($A66="","",SUMIFS(AI_PF!$AZ:$AZ,AI_PF!$A:$A,$A66))</f>
        <v>36846926359</v>
      </c>
      <c r="T66">
        <f>IF($A66="","",SUMIFS(AI_PF!$CA:$CA,AI_PF!$A:$A,$A66))</f>
        <v>12653607531</v>
      </c>
      <c r="U66">
        <f>IF($A66="","",SUMIFS(AI_PF!$CE:$CE,AI_PF!$A:$A,$A66))</f>
        <v>609592843</v>
      </c>
      <c r="V66">
        <f>IF($A66="","",IFERROR(VLOOKUP($A66,AI_PF!$A:$CO,93,FALSE),""))</f>
        <v>-0.98405304364860091</v>
      </c>
      <c r="W66">
        <f>IF($A66="","",COUNTIF(AI_PF!$A:$A,$A66))</f>
        <v>1</v>
      </c>
      <c r="X66">
        <f ca="1">IF($A66="","",COUNTIF(LookThrough!$A:$A,J66))</f>
        <v>0</v>
      </c>
    </row>
    <row r="67" spans="1:24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IF($A67="","",IFERROR(VLOOKUP($A67,Data_Raw!$A:$G,5,FALSE),""))</f>
        <v>KOR</v>
      </c>
      <c r="O67" t="str">
        <f>IF($A67="","",IFERROR(VLOOKUP($A67,Data_Raw!$A:$G,6,FALSE),""))</f>
        <v>BTO</v>
      </c>
      <c r="P67" t="str">
        <f>IF($A67="","",IFERROR(VLOOKUP($A67,Data_Raw!$A:$G,7,FALSE),""))</f>
        <v>Transportation</v>
      </c>
      <c r="Q67">
        <f>IF($A67="","",SUMIFS(AI_PF!$AP:$AP,AI_PF!$A:$A,$A67))</f>
        <v>100000000000</v>
      </c>
      <c r="R67">
        <f>IF($A67="","",SUMIFS(AI_PF!$AW:$AW,AI_PF!$A:$A,$A67))</f>
        <v>81504603746</v>
      </c>
      <c r="S67">
        <f>IF($A67="","",SUMIFS(AI_PF!$AZ:$AZ,AI_PF!$A:$A,$A67))</f>
        <v>30885238141</v>
      </c>
      <c r="T67">
        <f>IF($A67="","",SUMIFS(AI_PF!$CA:$CA,AI_PF!$A:$A,$A67))</f>
        <v>50631392241</v>
      </c>
      <c r="U67">
        <f>IF($A67="","",SUMIFS(AI_PF!$CE:$CE,AI_PF!$A:$A,$A67))</f>
        <v>51713984706</v>
      </c>
      <c r="V67">
        <f>IF($A67="","",IFERROR(VLOOKUP($A67,AI_PF!$A:$CO,93,FALSE),""))</f>
        <v>5.2795776724815378</v>
      </c>
      <c r="W67">
        <f>IF($A67="","",COUNTIF(AI_PF!$A:$A,$A67))</f>
        <v>1</v>
      </c>
      <c r="X67">
        <f ca="1">IF($A67="","",COUNTIF(LookThrough!$A:$A,J67))</f>
        <v>12</v>
      </c>
    </row>
    <row r="68" spans="1:24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IF($A68="","",IFERROR(VLOOKUP($A68,Data_Raw!$A:$G,5,FALSE),""))</f>
        <v>KOR</v>
      </c>
      <c r="O68" t="str">
        <f>IF($A68="","",IFERROR(VLOOKUP($A68,Data_Raw!$A:$G,6,FALSE),""))</f>
        <v>BTO</v>
      </c>
      <c r="P68" t="str">
        <f>IF($A68="","",IFERROR(VLOOKUP($A68,Data_Raw!$A:$G,7,FALSE),""))</f>
        <v>Transportation</v>
      </c>
      <c r="Q68">
        <f>IF($A68="","",SUMIFS(AI_PF!$AP:$AP,AI_PF!$A:$A,$A68))</f>
        <v>200000000000</v>
      </c>
      <c r="R68">
        <f>IF($A68="","",SUMIFS(AI_PF!$AW:$AW,AI_PF!$A:$A,$A68))</f>
        <v>95897105591.811569</v>
      </c>
      <c r="S68">
        <f>IF($A68="","",SUMIFS(AI_PF!$AZ:$AZ,AI_PF!$A:$A,$A68))</f>
        <v>56454313616.033264</v>
      </c>
      <c r="T68">
        <f>IF($A68="","",SUMIFS(AI_PF!$CA:$CA,AI_PF!$A:$A,$A68))</f>
        <v>39263861231</v>
      </c>
      <c r="U68">
        <f>IF($A68="","",SUMIFS(AI_PF!$CE:$CE,AI_PF!$A:$A,$A68))</f>
        <v>57243323920</v>
      </c>
      <c r="V68">
        <f>IF($A68="","",IFERROR(VLOOKUP($A68,AI_PF!$A:$CO,93,FALSE),""))</f>
        <v>5.0592145323753348</v>
      </c>
      <c r="W68">
        <f>IF($A68="","",COUNTIF(AI_PF!$A:$A,$A68))</f>
        <v>2</v>
      </c>
      <c r="X68">
        <f ca="1">IF($A68="","",COUNTIF(LookThrough!$A:$A,J68))</f>
        <v>0</v>
      </c>
    </row>
    <row r="69" spans="1:24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IF($A69="","",IFERROR(VLOOKUP($A69,Data_Raw!$A:$G,5,FALSE),""))</f>
        <v>Asia</v>
      </c>
      <c r="O69" t="str">
        <f>IF($A69="","",IFERROR(VLOOKUP($A69,Data_Raw!$A:$G,6,FALSE),""))</f>
        <v>Buyout</v>
      </c>
      <c r="P69" t="str">
        <f>IF($A69="","",IFERROR(VLOOKUP($A69,Data_Raw!$A:$G,7,FALSE),""))</f>
        <v>General</v>
      </c>
      <c r="Q69">
        <f>IF($A69="","",SUMIFS(AI_PF!$AP:$AP,AI_PF!$A:$A,$A69))</f>
        <v>27681000000</v>
      </c>
      <c r="R69">
        <f>IF($A69="","",SUMIFS(AI_PF!$AW:$AW,AI_PF!$A:$A,$A69))</f>
        <v>44420861550</v>
      </c>
      <c r="S69">
        <f>IF($A69="","",SUMIFS(AI_PF!$AZ:$AZ,AI_PF!$A:$A,$A69))</f>
        <v>35128641877</v>
      </c>
      <c r="T69">
        <f>IF($A69="","",SUMIFS(AI_PF!$CA:$CA,AI_PF!$A:$A,$A69))</f>
        <v>8245434051</v>
      </c>
      <c r="U69">
        <f>IF($A69="","",SUMIFS(AI_PF!$CE:$CE,AI_PF!$A:$A,$A69))</f>
        <v>15542618</v>
      </c>
      <c r="V69">
        <f>IF($A69="","",IFERROR(VLOOKUP($A69,AI_PF!$A:$CO,93,FALSE),""))</f>
        <v>12.512800097465515</v>
      </c>
      <c r="W69">
        <f>IF($A69="","",COUNTIF(AI_PF!$A:$A,$A69))</f>
        <v>1</v>
      </c>
      <c r="X69">
        <f ca="1">IF($A69="","",COUNTIF(LookThrough!$A:$A,J69))</f>
        <v>0</v>
      </c>
    </row>
    <row r="70" spans="1:24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IF($A70="","",IFERROR(VLOOKUP($A70,Data_Raw!$A:$G,5,FALSE),""))</f>
        <v>US</v>
      </c>
      <c r="O70" t="str">
        <f>IF($A70="","",IFERROR(VLOOKUP($A70,Data_Raw!$A:$G,6,FALSE),""))</f>
        <v>Hedge Fund</v>
      </c>
      <c r="P70" t="str">
        <f>IF($A70="","",IFERROR(VLOOKUP($A70,Data_Raw!$A:$G,7,FALSE),""))</f>
        <v>General</v>
      </c>
      <c r="Q70">
        <f>IF($A70="","",SUMIFS(AI_PF!$AP:$AP,AI_PF!$A:$A,$A70))</f>
        <v>50880000000</v>
      </c>
      <c r="R70">
        <f>IF($A70="","",SUMIFS(AI_PF!$AW:$AW,AI_PF!$A:$A,$A70))</f>
        <v>48179000000</v>
      </c>
      <c r="S70">
        <f>IF($A70="","",SUMIFS(AI_PF!$AZ:$AZ,AI_PF!$A:$A,$A70))</f>
        <v>0</v>
      </c>
      <c r="T70">
        <f>IF($A70="","",SUMIFS(AI_PF!$CA:$CA,AI_PF!$A:$A,$A70))</f>
        <v>48179000000</v>
      </c>
      <c r="U70">
        <f>IF($A70="","",SUMIFS(AI_PF!$CE:$CE,AI_PF!$A:$A,$A70))</f>
        <v>0</v>
      </c>
      <c r="V70">
        <f>IF($A70="","",IFERROR(VLOOKUP($A70,AI_PF!$A:$CO,93,FALSE),""))</f>
        <v>-0.63871473073959351</v>
      </c>
      <c r="W70">
        <f>IF($A70="","",COUNTIF(AI_PF!$A:$A,$A70))</f>
        <v>1</v>
      </c>
      <c r="X70">
        <f ca="1">IF($A70="","",COUNTIF(LookThrough!$A:$A,J70))</f>
        <v>0</v>
      </c>
    </row>
    <row r="71" spans="1:24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IF($A71="","",IFERROR(VLOOKUP($A71,Data_Raw!$A:$G,5,FALSE),""))</f>
        <v>US</v>
      </c>
      <c r="O71" t="str">
        <f>IF($A71="","",IFERROR(VLOOKUP($A71,Data_Raw!$A:$G,6,FALSE),""))</f>
        <v>Hedge Fund</v>
      </c>
      <c r="P71" t="str">
        <f>IF($A71="","",IFERROR(VLOOKUP($A71,Data_Raw!$A:$G,7,FALSE),""))</f>
        <v>General</v>
      </c>
      <c r="Q71">
        <f>IF($A71="","",SUMIFS(AI_PF!$AP:$AP,AI_PF!$A:$A,$A71))</f>
        <v>27696000000</v>
      </c>
      <c r="R71">
        <f>IF($A71="","",SUMIFS(AI_PF!$AW:$AW,AI_PF!$A:$A,$A71))</f>
        <v>27690000000</v>
      </c>
      <c r="S71">
        <f>IF($A71="","",SUMIFS(AI_PF!$AZ:$AZ,AI_PF!$A:$A,$A71))</f>
        <v>27764481921</v>
      </c>
      <c r="T71">
        <f>IF($A71="","",SUMIFS(AI_PF!$CA:$CA,AI_PF!$A:$A,$A71))</f>
        <v>70781510</v>
      </c>
      <c r="U71">
        <f>IF($A71="","",SUMIFS(AI_PF!$CE:$CE,AI_PF!$A:$A,$A71))</f>
        <v>49190040</v>
      </c>
      <c r="V71">
        <f>IF($A71="","",IFERROR(VLOOKUP($A71,AI_PF!$A:$CO,93,FALSE),""))</f>
        <v>0.19470185041427612</v>
      </c>
      <c r="W71">
        <f>IF($A71="","",COUNTIF(AI_PF!$A:$A,$A71))</f>
        <v>1</v>
      </c>
      <c r="X71">
        <f ca="1">IF($A71="","",COUNTIF(LookThrough!$A:$A,J71))</f>
        <v>1</v>
      </c>
    </row>
    <row r="72" spans="1:24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 t="str">
        <f>IF($A72="","",IFERROR(VLOOKUP($A72,Data_Raw!$A:$G,5,FALSE),""))</f>
        <v>Global</v>
      </c>
      <c r="O72" t="str">
        <f>IF($A72="","",IFERROR(VLOOKUP($A72,Data_Raw!$A:$G,6,FALSE),""))</f>
        <v>Senior|Core</v>
      </c>
      <c r="P72" t="str">
        <f>IF($A72="","",IFERROR(VLOOKUP($A72,Data_Raw!$A:$G,7,FALSE),""))</f>
        <v>General</v>
      </c>
      <c r="Q72">
        <f>IF($A72="","",SUMIFS(AI_PF!$AP:$AP,AI_PF!$A:$A,$A72))</f>
        <v>420000000000</v>
      </c>
      <c r="R72">
        <f>IF($A72="","",SUMIFS(AI_PF!$AW:$AW,AI_PF!$A:$A,$A72))</f>
        <v>419907993399</v>
      </c>
      <c r="S72">
        <f>IF($A72="","",SUMIFS(AI_PF!$AZ:$AZ,AI_PF!$A:$A,$A72))</f>
        <v>372422247079</v>
      </c>
      <c r="T72">
        <f>IF($A72="","",SUMIFS(AI_PF!$CA:$CA,AI_PF!$A:$A,$A72))</f>
        <v>50255785809</v>
      </c>
      <c r="U72">
        <f>IF($A72="","",SUMIFS(AI_PF!$CE:$CE,AI_PF!$A:$A,$A72))</f>
        <v>43689232633</v>
      </c>
      <c r="V72">
        <f>IF($A72="","",IFERROR(VLOOKUP($A72,AI_PF!$A:$CO,93,FALSE),""))</f>
        <v>3.6866340041160588</v>
      </c>
      <c r="W72">
        <f>IF($A72="","",COUNTIF(AI_PF!$A:$A,$A72))</f>
        <v>1</v>
      </c>
      <c r="X72">
        <f ca="1">IF($A72="","",COUNTIF(LookThrough!$A:$A,J72))</f>
        <v>0</v>
      </c>
    </row>
    <row r="73" spans="1:24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IF($A73="","",IFERROR(VLOOKUP($A73,Data_Raw!$A:$G,5,FALSE),""))</f>
        <v>KOR</v>
      </c>
      <c r="O73" t="str">
        <f>IF($A73="","",IFERROR(VLOOKUP($A73,Data_Raw!$A:$G,6,FALSE),""))</f>
        <v>Non-PPP</v>
      </c>
      <c r="P73" t="str">
        <f>IF($A73="","",IFERROR(VLOOKUP($A73,Data_Raw!$A:$G,7,FALSE),""))</f>
        <v>Social</v>
      </c>
      <c r="Q73">
        <f>IF($A73="","",SUMIFS(AI_PF!$AP:$AP,AI_PF!$A:$A,$A73))</f>
        <v>50000000000</v>
      </c>
      <c r="R73">
        <f>IF($A73="","",SUMIFS(AI_PF!$AW:$AW,AI_PF!$A:$A,$A73))</f>
        <v>37555766577</v>
      </c>
      <c r="S73">
        <f>IF($A73="","",SUMIFS(AI_PF!$AZ:$AZ,AI_PF!$A:$A,$A73))</f>
        <v>23686525139</v>
      </c>
      <c r="T73">
        <f>IF($A73="","",SUMIFS(AI_PF!$CA:$CA,AI_PF!$A:$A,$A73))</f>
        <v>13833705260</v>
      </c>
      <c r="U73">
        <f>IF($A73="","",SUMIFS(AI_PF!$CE:$CE,AI_PF!$A:$A,$A73))</f>
        <v>13838276462</v>
      </c>
      <c r="V73">
        <f>IF($A73="","",IFERROR(VLOOKUP($A73,AI_PF!$A:$CO,93,FALSE),""))</f>
        <v>5.3077730536460876</v>
      </c>
      <c r="W73">
        <f>IF($A73="","",COUNTIF(AI_PF!$A:$A,$A73))</f>
        <v>1</v>
      </c>
      <c r="X73">
        <f ca="1">IF($A73="","",COUNTIF(LookThrough!$A:$A,J73))</f>
        <v>14</v>
      </c>
    </row>
    <row r="74" spans="1:24" x14ac:dyDescent="0.4">
      <c r="A74" t="s">
        <v>101</v>
      </c>
      <c r="B74" t="str">
        <f>IF($A74="","",IFERROR(VLOOKUP($A74,AI_PF!$A:$D,4,FALSE),""))</f>
        <v>한화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46186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 t="str">
        <f>IF($A74="","",IFERROR(VLOOKUP($A74,Data_Raw!$A:$G,5,FALSE),""))</f>
        <v>Global</v>
      </c>
      <c r="O74" t="str">
        <f>IF($A74="","",IFERROR(VLOOKUP($A74,Data_Raw!$A:$G,6,FALSE),""))</f>
        <v>hybrid</v>
      </c>
      <c r="P74" t="str">
        <f>IF($A74="","",IFERROR(VLOOKUP($A74,Data_Raw!$A:$G,7,FALSE),""))</f>
        <v>General</v>
      </c>
      <c r="Q74">
        <f>IF($A74="","",SUMIFS(AI_PF!$AP:$AP,AI_PF!$A:$A,$A74))</f>
        <v>350091000000</v>
      </c>
      <c r="R74">
        <f>IF($A74="","",SUMIFS(AI_PF!$AW:$AW,AI_PF!$A:$A,$A74))</f>
        <v>390257807445</v>
      </c>
      <c r="S74">
        <f>IF($A74="","",SUMIFS(AI_PF!$AZ:$AZ,AI_PF!$A:$A,$A74))</f>
        <v>393553632731</v>
      </c>
      <c r="T74">
        <f>IF($A74="","",SUMIFS(AI_PF!$CA:$CA,AI_PF!$A:$A,$A74))</f>
        <v>19010526110</v>
      </c>
      <c r="U74">
        <f>IF($A74="","",SUMIFS(AI_PF!$CE:$CE,AI_PF!$A:$A,$A74))</f>
        <v>21676128859</v>
      </c>
      <c r="V74">
        <f>IF($A74="","",IFERROR(VLOOKUP($A74,AI_PF!$A:$CO,93,FALSE),""))</f>
        <v>5.0704416632652283</v>
      </c>
      <c r="W74">
        <f>IF($A74="","",COUNTIF(AI_PF!$A:$A,$A74))</f>
        <v>1</v>
      </c>
      <c r="X74">
        <f ca="1">IF($A74="","",COUNTIF(LookThrough!$A:$A,J74))</f>
        <v>2</v>
      </c>
    </row>
    <row r="75" spans="1:24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IF($A75="","",IFERROR(VLOOKUP($A75,Data_Raw!$A:$G,5,FALSE),""))</f>
        <v>KOR</v>
      </c>
      <c r="O75" t="str">
        <f>IF($A75="","",IFERROR(VLOOKUP($A75,Data_Raw!$A:$G,6,FALSE),""))</f>
        <v>BTO</v>
      </c>
      <c r="P75" t="str">
        <f>IF($A75="","",IFERROR(VLOOKUP($A75,Data_Raw!$A:$G,7,FALSE),""))</f>
        <v>Transportation</v>
      </c>
      <c r="Q75">
        <f>IF($A75="","",SUMIFS(AI_PF!$AP:$AP,AI_PF!$A:$A,$A75))</f>
        <v>80000000000</v>
      </c>
      <c r="R75">
        <f>IF($A75="","",SUMIFS(AI_PF!$AW:$AW,AI_PF!$A:$A,$A75))</f>
        <v>79997977582</v>
      </c>
      <c r="S75">
        <f>IF($A75="","",SUMIFS(AI_PF!$AZ:$AZ,AI_PF!$A:$A,$A75))</f>
        <v>15204960000</v>
      </c>
      <c r="T75">
        <f>IF($A75="","",SUMIFS(AI_PF!$CA:$CA,AI_PF!$A:$A,$A75))</f>
        <v>64797977582</v>
      </c>
      <c r="U75">
        <f>IF($A75="","",SUMIFS(AI_PF!$CE:$CE,AI_PF!$A:$A,$A75))</f>
        <v>68082231011</v>
      </c>
      <c r="V75">
        <f>IF($A75="","",IFERROR(VLOOKUP($A75,AI_PF!$A:$CO,93,FALSE),""))</f>
        <v>4.3120621999999997</v>
      </c>
      <c r="W75">
        <f>IF($A75="","",COUNTIF(AI_PF!$A:$A,$A75))</f>
        <v>2</v>
      </c>
      <c r="X75">
        <f ca="1">IF($A75="","",COUNTIF(LookThrough!$A:$A,J75))</f>
        <v>0</v>
      </c>
    </row>
    <row r="76" spans="1:24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 t="str">
        <f>IF($A76="","",IFERROR(VLOOKUP($A76,Data_Raw!$A:$G,5,FALSE),""))</f>
        <v>Europe</v>
      </c>
      <c r="O76" t="str">
        <f>IF($A76="","",IFERROR(VLOOKUP($A76,Data_Raw!$A:$G,6,FALSE),""))</f>
        <v>Mezzanine|Core</v>
      </c>
      <c r="P76" t="str">
        <f>IF($A76="","",IFERROR(VLOOKUP($A76,Data_Raw!$A:$G,7,FALSE),""))</f>
        <v>General</v>
      </c>
      <c r="Q76">
        <f>IF($A76="","",SUMIFS(AI_PF!$AP:$AP,AI_PF!$A:$A,$A76))</f>
        <v>85811500000</v>
      </c>
      <c r="R76">
        <f>IF($A76="","",SUMIFS(AI_PF!$AW:$AW,AI_PF!$A:$A,$A76))</f>
        <v>53822500000</v>
      </c>
      <c r="S76">
        <f>IF($A76="","",SUMIFS(AI_PF!$AZ:$AZ,AI_PF!$A:$A,$A76))</f>
        <v>43513989466</v>
      </c>
      <c r="T76">
        <f>IF($A76="","",SUMIFS(AI_PF!$CA:$CA,AI_PF!$A:$A,$A76))</f>
        <v>2403535562</v>
      </c>
      <c r="U76">
        <f>IF($A76="","",SUMIFS(AI_PF!$CE:$CE,AI_PF!$A:$A,$A76))</f>
        <v>1359812944</v>
      </c>
      <c r="V76">
        <f>IF($A76="","",IFERROR(VLOOKUP($A76,AI_PF!$A:$CO,93,FALSE),""))</f>
        <v>3.2177451252937321</v>
      </c>
      <c r="W76">
        <f>IF($A76="","",COUNTIF(AI_PF!$A:$A,$A76))</f>
        <v>1</v>
      </c>
      <c r="X76">
        <f ca="1">IF($A76="","",COUNTIF(LookThrough!$A:$A,J76))</f>
        <v>0</v>
      </c>
    </row>
    <row r="77" spans="1:24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IF($A77="","",IFERROR(VLOOKUP($A77,Data_Raw!$A:$G,5,FALSE),""))</f>
        <v>KOR</v>
      </c>
      <c r="O77" t="str">
        <f>IF($A77="","",IFERROR(VLOOKUP($A77,Data_Raw!$A:$G,6,FALSE),""))</f>
        <v>BTL</v>
      </c>
      <c r="P77" t="str">
        <f>IF($A77="","",IFERROR(VLOOKUP($A77,Data_Raw!$A:$G,7,FALSE),""))</f>
        <v>Transportation</v>
      </c>
      <c r="Q77">
        <f>IF($A77="","",SUMIFS(AI_PF!$AP:$AP,AI_PF!$A:$A,$A77))</f>
        <v>264450000000</v>
      </c>
      <c r="R77">
        <f>IF($A77="","",SUMIFS(AI_PF!$AW:$AW,AI_PF!$A:$A,$A77))</f>
        <v>199247211771</v>
      </c>
      <c r="S77">
        <f>IF($A77="","",SUMIFS(AI_PF!$AZ:$AZ,AI_PF!$A:$A,$A77))</f>
        <v>230776558</v>
      </c>
      <c r="T77">
        <f>IF($A77="","",SUMIFS(AI_PF!$CA:$CA,AI_PF!$A:$A,$A77))</f>
        <v>199247211771</v>
      </c>
      <c r="U77">
        <f>IF($A77="","",SUMIFS(AI_PF!$CE:$CE,AI_PF!$A:$A,$A77))</f>
        <v>199536954469</v>
      </c>
      <c r="V77">
        <f>IF($A77="","",IFERROR(VLOOKUP($A77,AI_PF!$A:$CO,93,FALSE),""))</f>
        <v>5.6970346999999997</v>
      </c>
      <c r="W77">
        <f>IF($A77="","",COUNTIF(AI_PF!$A:$A,$A77))</f>
        <v>4</v>
      </c>
      <c r="X77">
        <f ca="1">IF($A77="","",COUNTIF(LookThrough!$A:$A,J77))</f>
        <v>0</v>
      </c>
    </row>
    <row r="78" spans="1:24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IF($A78="","",IFERROR(VLOOKUP($A78,Data_Raw!$A:$G,5,FALSE),""))</f>
        <v>KOR</v>
      </c>
      <c r="O78" t="str">
        <f>IF($A78="","",IFERROR(VLOOKUP($A78,Data_Raw!$A:$G,6,FALSE),""))</f>
        <v>BTO</v>
      </c>
      <c r="P78" t="str">
        <f>IF($A78="","",IFERROR(VLOOKUP($A78,Data_Raw!$A:$G,7,FALSE),""))</f>
        <v>Transportation</v>
      </c>
      <c r="Q78">
        <f>IF($A78="","",SUMIFS(AI_PF!$AP:$AP,AI_PF!$A:$A,$A78))</f>
        <v>49000000000</v>
      </c>
      <c r="R78">
        <f>IF($A78="","",SUMIFS(AI_PF!$AW:$AW,AI_PF!$A:$A,$A78))</f>
        <v>46841000000</v>
      </c>
      <c r="S78">
        <f>IF($A78="","",SUMIFS(AI_PF!$AZ:$AZ,AI_PF!$A:$A,$A78))</f>
        <v>39070881386</v>
      </c>
      <c r="T78">
        <f>IF($A78="","",SUMIFS(AI_PF!$CA:$CA,AI_PF!$A:$A,$A78))</f>
        <v>7895957578</v>
      </c>
      <c r="U78">
        <f>IF($A78="","",SUMIFS(AI_PF!$CE:$CE,AI_PF!$A:$A,$A78))</f>
        <v>7893611794</v>
      </c>
      <c r="V78">
        <f>IF($A78="","",IFERROR(VLOOKUP($A78,AI_PF!$A:$CO,93,FALSE),""))</f>
        <v>4.4808802008628854</v>
      </c>
      <c r="W78">
        <f>IF($A78="","",COUNTIF(AI_PF!$A:$A,$A78))</f>
        <v>1</v>
      </c>
      <c r="X78">
        <f ca="1">IF($A78="","",COUNTIF(LookThrough!$A:$A,J78))</f>
        <v>10</v>
      </c>
    </row>
    <row r="79" spans="1:24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IF($A79="","",IFERROR(VLOOKUP($A79,Data_Raw!$A:$G,5,FALSE),""))</f>
        <v>KOR</v>
      </c>
      <c r="O79" t="str">
        <f>IF($A79="","",IFERROR(VLOOKUP($A79,Data_Raw!$A:$G,6,FALSE),""))</f>
        <v>담보대출</v>
      </c>
      <c r="P79" t="str">
        <f>IF($A79="","",IFERROR(VLOOKUP($A79,Data_Raw!$A:$G,7,FALSE),""))</f>
        <v>Office</v>
      </c>
      <c r="Q79">
        <f>IF($A79="","",SUMIFS(AI_PF!$AP:$AP,AI_PF!$A:$A,$A79))</f>
        <v>196000000000</v>
      </c>
      <c r="R79">
        <f>IF($A79="","",SUMIFS(AI_PF!$AW:$AW,AI_PF!$A:$A,$A79))</f>
        <v>124754000000</v>
      </c>
      <c r="S79">
        <f>IF($A79="","",SUMIFS(AI_PF!$AZ:$AZ,AI_PF!$A:$A,$A79))</f>
        <v>102744230673</v>
      </c>
      <c r="T79">
        <f>IF($A79="","",SUMIFS(AI_PF!$CA:$CA,AI_PF!$A:$A,$A79))</f>
        <v>23312317907</v>
      </c>
      <c r="U79">
        <f>IF($A79="","",SUMIFS(AI_PF!$CE:$CE,AI_PF!$A:$A,$A79))</f>
        <v>45588401946</v>
      </c>
      <c r="V79">
        <f>IF($A79="","",IFERROR(VLOOKUP($A79,AI_PF!$A:$CO,93,FALSE),""))</f>
        <v>11.805998682975771</v>
      </c>
      <c r="W79">
        <f>IF($A79="","",COUNTIF(AI_PF!$A:$A,$A79))</f>
        <v>1</v>
      </c>
      <c r="X79">
        <f ca="1">IF($A79="","",COUNTIF(LookThrough!$A:$A,J79))</f>
        <v>2</v>
      </c>
    </row>
    <row r="80" spans="1:24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IF($A80="","",IFERROR(VLOOKUP($A80,Data_Raw!$A:$G,5,FALSE),""))</f>
        <v>Asia</v>
      </c>
      <c r="O80" t="str">
        <f>IF($A80="","",IFERROR(VLOOKUP($A80,Data_Raw!$A:$G,6,FALSE),""))</f>
        <v>Non-PPP</v>
      </c>
      <c r="P80" t="str">
        <f>IF($A80="","",IFERROR(VLOOKUP($A80,Data_Raw!$A:$G,7,FALSE),""))</f>
        <v>Solar</v>
      </c>
      <c r="Q80">
        <f>IF($A80="","",SUMIFS(AI_PF!$AP:$AP,AI_PF!$A:$A,$A80))</f>
        <v>35274050000</v>
      </c>
      <c r="R80">
        <f>IF($A80="","",SUMIFS(AI_PF!$AW:$AW,AI_PF!$A:$A,$A80))</f>
        <v>30788704544</v>
      </c>
      <c r="S80">
        <f>IF($A80="","",SUMIFS(AI_PF!$AZ:$AZ,AI_PF!$A:$A,$A80))</f>
        <v>23184208457</v>
      </c>
      <c r="T80">
        <f>IF($A80="","",SUMIFS(AI_PF!$CA:$CA,AI_PF!$A:$A,$A80))</f>
        <v>8777820326</v>
      </c>
      <c r="U80">
        <f>IF($A80="","",SUMIFS(AI_PF!$CE:$CE,AI_PF!$A:$A,$A80))</f>
        <v>9151921369</v>
      </c>
      <c r="V80">
        <f>IF($A80="","",IFERROR(VLOOKUP($A80,AI_PF!$A:$CO,93,FALSE),""))</f>
        <v>5.9149494767189035</v>
      </c>
      <c r="W80">
        <f>IF($A80="","",COUNTIF(AI_PF!$A:$A,$A80))</f>
        <v>1</v>
      </c>
      <c r="X80">
        <f ca="1">IF($A80="","",COUNTIF(LookThrough!$A:$A,J80))</f>
        <v>2</v>
      </c>
    </row>
    <row r="81" spans="1:24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IF($A81="","",IFERROR(VLOOKUP($A81,Data_Raw!$A:$G,5,FALSE),""))</f>
        <v>Global</v>
      </c>
      <c r="O81" t="str">
        <f>IF($A81="","",IFERROR(VLOOKUP($A81,Data_Raw!$A:$G,6,FALSE),""))</f>
        <v>Equity|Core</v>
      </c>
      <c r="P81" t="str">
        <f>IF($A81="","",IFERROR(VLOOKUP($A81,Data_Raw!$A:$G,7,FALSE),""))</f>
        <v>Office</v>
      </c>
      <c r="Q81">
        <f>IF($A81="","",SUMIFS(AI_PF!$AP:$AP,AI_PF!$A:$A,$A81))</f>
        <v>540000000000</v>
      </c>
      <c r="R81">
        <f>IF($A81="","",SUMIFS(AI_PF!$AW:$AW,AI_PF!$A:$A,$A81))</f>
        <v>266543310331</v>
      </c>
      <c r="S81">
        <f>IF($A81="","",SUMIFS(AI_PF!$AZ:$AZ,AI_PF!$A:$A,$A81))</f>
        <v>126462485655</v>
      </c>
      <c r="T81">
        <f>IF($A81="","",SUMIFS(AI_PF!$CA:$CA,AI_PF!$A:$A,$A81))</f>
        <v>143425311336</v>
      </c>
      <c r="U81">
        <f>IF($A81="","",SUMIFS(AI_PF!$CE:$CE,AI_PF!$A:$A,$A81))</f>
        <v>70744797420</v>
      </c>
      <c r="V81">
        <f>IF($A81="","",IFERROR(VLOOKUP($A81,AI_PF!$A:$CO,93,FALSE),""))</f>
        <v>6.6002240777015677</v>
      </c>
      <c r="W81">
        <f>IF($A81="","",COUNTIF(AI_PF!$A:$A,$A81))</f>
        <v>2</v>
      </c>
      <c r="X81">
        <f ca="1">IF($A81="","",COUNTIF(LookThrough!$A:$A,J81))</f>
        <v>2</v>
      </c>
    </row>
    <row r="82" spans="1:24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IF($A82="","",IFERROR(VLOOKUP($A82,Data_Raw!$A:$G,5,FALSE),""))</f>
        <v>KOR</v>
      </c>
      <c r="O82" t="str">
        <f>IF($A82="","",IFERROR(VLOOKUP($A82,Data_Raw!$A:$G,6,FALSE),""))</f>
        <v>BTL</v>
      </c>
      <c r="P82" t="str">
        <f>IF($A82="","",IFERROR(VLOOKUP($A82,Data_Raw!$A:$G,7,FALSE),""))</f>
        <v>Transportation</v>
      </c>
      <c r="Q82">
        <f>IF($A82="","",SUMIFS(AI_PF!$AP:$AP,AI_PF!$A:$A,$A82))</f>
        <v>14367000000</v>
      </c>
      <c r="R82">
        <f>IF($A82="","",SUMIFS(AI_PF!$AW:$AW,AI_PF!$A:$A,$A82))</f>
        <v>12950000000</v>
      </c>
      <c r="S82">
        <f>IF($A82="","",SUMIFS(AI_PF!$AZ:$AZ,AI_PF!$A:$A,$A82))</f>
        <v>5859220832</v>
      </c>
      <c r="T82">
        <f>IF($A82="","",SUMIFS(AI_PF!$CA:$CA,AI_PF!$A:$A,$A82))</f>
        <v>7092197608</v>
      </c>
      <c r="U82">
        <f>IF($A82="","",SUMIFS(AI_PF!$CE:$CE,AI_PF!$A:$A,$A82))</f>
        <v>7090779168</v>
      </c>
      <c r="V82">
        <f>IF($A82="","",IFERROR(VLOOKUP($A82,AI_PF!$A:$CO,93,FALSE),""))</f>
        <v>4.0608297999999996</v>
      </c>
      <c r="W82">
        <f>IF($A82="","",COUNTIF(AI_PF!$A:$A,$A82))</f>
        <v>1</v>
      </c>
      <c r="X82">
        <f ca="1">IF($A82="","",COUNTIF(LookThrough!$A:$A,J82))</f>
        <v>0</v>
      </c>
    </row>
    <row r="83" spans="1:24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IF($A83="","",IFERROR(VLOOKUP($A83,Data_Raw!$A:$G,5,FALSE),""))</f>
        <v>Asia</v>
      </c>
      <c r="O83" t="str">
        <f>IF($A83="","",IFERROR(VLOOKUP($A83,Data_Raw!$A:$G,6,FALSE),""))</f>
        <v>Non-PPP</v>
      </c>
      <c r="P83" t="str">
        <f>IF($A83="","",IFERROR(VLOOKUP($A83,Data_Raw!$A:$G,7,FALSE),""))</f>
        <v>Solar</v>
      </c>
      <c r="Q83">
        <f>IF($A83="","",SUMIFS(AI_PF!$AP:$AP,AI_PF!$A:$A,$A83))</f>
        <v>25000000000</v>
      </c>
      <c r="R83">
        <f>IF($A83="","",SUMIFS(AI_PF!$AW:$AW,AI_PF!$A:$A,$A83))</f>
        <v>26328218767</v>
      </c>
      <c r="S83">
        <f>IF($A83="","",SUMIFS(AI_PF!$AZ:$AZ,AI_PF!$A:$A,$A83))</f>
        <v>25303454764</v>
      </c>
      <c r="T83">
        <f>IF($A83="","",SUMIFS(AI_PF!$CA:$CA,AI_PF!$A:$A,$A83))</f>
        <v>1798550323</v>
      </c>
      <c r="U83">
        <f>IF($A83="","",SUMIFS(AI_PF!$CE:$CE,AI_PF!$A:$A,$A83))</f>
        <v>1858239565</v>
      </c>
      <c r="V83">
        <f>IF($A83="","",IFERROR(VLOOKUP($A83,AI_PF!$A:$CO,93,FALSE),""))</f>
        <v>12.41648256778717</v>
      </c>
      <c r="W83">
        <f>IF($A83="","",COUNTIF(AI_PF!$A:$A,$A83))</f>
        <v>1</v>
      </c>
      <c r="X83">
        <f ca="1">IF($A83="","",COUNTIF(LookThrough!$A:$A,J83))</f>
        <v>2</v>
      </c>
    </row>
    <row r="84" spans="1:24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IF($A84="","",IFERROR(VLOOKUP($A84,Data_Raw!$A:$G,5,FALSE),""))</f>
        <v>KOR</v>
      </c>
      <c r="O84" t="str">
        <f>IF($A84="","",IFERROR(VLOOKUP($A84,Data_Raw!$A:$G,6,FALSE),""))</f>
        <v>BTO</v>
      </c>
      <c r="P84" t="str">
        <f>IF($A84="","",IFERROR(VLOOKUP($A84,Data_Raw!$A:$G,7,FALSE),""))</f>
        <v>Transportation</v>
      </c>
      <c r="Q84">
        <f>IF($A84="","",SUMIFS(AI_PF!$AP:$AP,AI_PF!$A:$A,$A84))</f>
        <v>150000000000</v>
      </c>
      <c r="R84">
        <f>IF($A84="","",SUMIFS(AI_PF!$AW:$AW,AI_PF!$A:$A,$A84))</f>
        <v>140594772227</v>
      </c>
      <c r="S84">
        <f>IF($A84="","",SUMIFS(AI_PF!$AZ:$AZ,AI_PF!$A:$A,$A84))</f>
        <v>265360511</v>
      </c>
      <c r="T84">
        <f>IF($A84="","",SUMIFS(AI_PF!$CA:$CA,AI_PF!$A:$A,$A84))</f>
        <v>140594772227</v>
      </c>
      <c r="U84">
        <f>IF($A84="","",SUMIFS(AI_PF!$CE:$CE,AI_PF!$A:$A,$A84))</f>
        <v>137975125392</v>
      </c>
      <c r="V84">
        <f>IF($A84="","",IFERROR(VLOOKUP($A84,AI_PF!$A:$CO,93,FALSE),""))</f>
        <v>5.1082517000000003</v>
      </c>
      <c r="W84">
        <f>IF($A84="","",COUNTIF(AI_PF!$A:$A,$A84))</f>
        <v>3</v>
      </c>
      <c r="X84">
        <f ca="1">IF($A84="","",COUNTIF(LookThrough!$A:$A,J84))</f>
        <v>0</v>
      </c>
    </row>
    <row r="85" spans="1:24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IF($A85="","",IFERROR(VLOOKUP($A85,Data_Raw!$A:$G,5,FALSE),""))</f>
        <v>KOR</v>
      </c>
      <c r="O85" t="str">
        <f>IF($A85="","",IFERROR(VLOOKUP($A85,Data_Raw!$A:$G,6,FALSE),""))</f>
        <v>BTO</v>
      </c>
      <c r="P85" t="str">
        <f>IF($A85="","",IFERROR(VLOOKUP($A85,Data_Raw!$A:$G,7,FALSE),""))</f>
        <v>Transportation</v>
      </c>
      <c r="Q85">
        <f>IF($A85="","",SUMIFS(AI_PF!$AP:$AP,AI_PF!$A:$A,$A85))</f>
        <v>180000000000</v>
      </c>
      <c r="R85">
        <f>IF($A85="","",SUMIFS(AI_PF!$AW:$AW,AI_PF!$A:$A,$A85))</f>
        <v>179495785244</v>
      </c>
      <c r="S85">
        <f>IF($A85="","",SUMIFS(AI_PF!$AZ:$AZ,AI_PF!$A:$A,$A85))</f>
        <v>49797100476</v>
      </c>
      <c r="T85">
        <f>IF($A85="","",SUMIFS(AI_PF!$CA:$CA,AI_PF!$A:$A,$A85))</f>
        <v>129747725853</v>
      </c>
      <c r="U85">
        <f>IF($A85="","",SUMIFS(AI_PF!$CE:$CE,AI_PF!$A:$A,$A85))</f>
        <v>147797113639</v>
      </c>
      <c r="V85">
        <f>IF($A85="","",IFERROR(VLOOKUP($A85,AI_PF!$A:$CO,93,FALSE),""))</f>
        <v>4.5674188999999998</v>
      </c>
      <c r="W85">
        <f>IF($A85="","",COUNTIF(AI_PF!$A:$A,$A85))</f>
        <v>4</v>
      </c>
      <c r="X85">
        <f ca="1">IF($A85="","",COUNTIF(LookThrough!$A:$A,J85))</f>
        <v>0</v>
      </c>
    </row>
    <row r="86" spans="1:24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IF($A86="","",IFERROR(VLOOKUP($A86,Data_Raw!$A:$G,5,FALSE),""))</f>
        <v>KOR</v>
      </c>
      <c r="O86" t="str">
        <f>IF($A86="","",IFERROR(VLOOKUP($A86,Data_Raw!$A:$G,6,FALSE),""))</f>
        <v>BTO</v>
      </c>
      <c r="P86" t="str">
        <f>IF($A86="","",IFERROR(VLOOKUP($A86,Data_Raw!$A:$G,7,FALSE),""))</f>
        <v>Transportation</v>
      </c>
      <c r="Q86">
        <f>IF($A86="","",SUMIFS(AI_PF!$AP:$AP,AI_PF!$A:$A,$A86))</f>
        <v>25000000000</v>
      </c>
      <c r="R86">
        <f>IF($A86="","",SUMIFS(AI_PF!$AW:$AW,AI_PF!$A:$A,$A86))</f>
        <v>23121038194</v>
      </c>
      <c r="S86">
        <f>IF($A86="","",SUMIFS(AI_PF!$AZ:$AZ,AI_PF!$A:$A,$A86))</f>
        <v>1450694472</v>
      </c>
      <c r="T86">
        <f>IF($A86="","",SUMIFS(AI_PF!$CA:$CA,AI_PF!$A:$A,$A86))</f>
        <v>21716551497</v>
      </c>
      <c r="U86">
        <f>IF($A86="","",SUMIFS(AI_PF!$CE:$CE,AI_PF!$A:$A,$A86))</f>
        <v>22964153664</v>
      </c>
      <c r="V86">
        <f>IF($A86="","",IFERROR(VLOOKUP($A86,AI_PF!$A:$CO,93,FALSE),""))</f>
        <v>5.8006975054740906</v>
      </c>
      <c r="W86">
        <f>IF($A86="","",COUNTIF(AI_PF!$A:$A,$A86))</f>
        <v>2</v>
      </c>
      <c r="X86">
        <f ca="1">IF($A86="","",COUNTIF(LookThrough!$A:$A,J86))</f>
        <v>39</v>
      </c>
    </row>
    <row r="87" spans="1:24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IF($A87="","",IFERROR(VLOOKUP($A87,Data_Raw!$A:$G,5,FALSE),""))</f>
        <v>US</v>
      </c>
      <c r="O87" t="str">
        <f>IF($A87="","",IFERROR(VLOOKUP($A87,Data_Raw!$A:$G,6,FALSE),""))</f>
        <v>Buyout</v>
      </c>
      <c r="P87" t="str">
        <f>IF($A87="","",IFERROR(VLOOKUP($A87,Data_Raw!$A:$G,7,FALSE),""))</f>
        <v>General</v>
      </c>
      <c r="Q87">
        <f>IF($A87="","",SUMIFS(AI_PF!$AP:$AP,AI_PF!$A:$A,$A87))</f>
        <v>21198000000</v>
      </c>
      <c r="R87">
        <f>IF($A87="","",SUMIFS(AI_PF!$AW:$AW,AI_PF!$A:$A,$A87))</f>
        <v>29230894771</v>
      </c>
      <c r="S87">
        <f>IF($A87="","",SUMIFS(AI_PF!$AZ:$AZ,AI_PF!$A:$A,$A87))</f>
        <v>13755492830</v>
      </c>
      <c r="T87">
        <f>IF($A87="","",SUMIFS(AI_PF!$CA:$CA,AI_PF!$A:$A,$A87))</f>
        <v>16177020383</v>
      </c>
      <c r="U87">
        <f>IF($A87="","",SUMIFS(AI_PF!$CE:$CE,AI_PF!$A:$A,$A87))</f>
        <v>9105575409</v>
      </c>
      <c r="V87">
        <f>IF($A87="","",IFERROR(VLOOKUP($A87,AI_PF!$A:$CO,93,FALSE),""))</f>
        <v>2.0351800322532663</v>
      </c>
      <c r="W87">
        <f>IF($A87="","",COUNTIF(AI_PF!$A:$A,$A87))</f>
        <v>1</v>
      </c>
      <c r="X87">
        <f ca="1">IF($A87="","",COUNTIF(LookThrough!$A:$A,J87))</f>
        <v>8</v>
      </c>
    </row>
    <row r="88" spans="1:24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IF($A88="","",IFERROR(VLOOKUP($A88,Data_Raw!$A:$G,5,FALSE),""))</f>
        <v>US</v>
      </c>
      <c r="O88" t="str">
        <f>IF($A88="","",IFERROR(VLOOKUP($A88,Data_Raw!$A:$G,6,FALSE),""))</f>
        <v>Buyout</v>
      </c>
      <c r="P88" t="str">
        <f>IF($A88="","",IFERROR(VLOOKUP($A88,Data_Raw!$A:$G,7,FALSE),""))</f>
        <v>General</v>
      </c>
      <c r="Q88">
        <f>IF($A88="","",SUMIFS(AI_PF!$AP:$AP,AI_PF!$A:$A,$A88))</f>
        <v>15931500000</v>
      </c>
      <c r="R88">
        <f>IF($A88="","",SUMIFS(AI_PF!$AW:$AW,AI_PF!$A:$A,$A88))</f>
        <v>17233155837</v>
      </c>
      <c r="S88">
        <f>IF($A88="","",SUMIFS(AI_PF!$AZ:$AZ,AI_PF!$A:$A,$A88))</f>
        <v>15077415523</v>
      </c>
      <c r="T88">
        <f>IF($A88="","",SUMIFS(AI_PF!$CA:$CA,AI_PF!$A:$A,$A88))</f>
        <v>2490940567</v>
      </c>
      <c r="U88">
        <f>IF($A88="","",SUMIFS(AI_PF!$CE:$CE,AI_PF!$A:$A,$A88))</f>
        <v>2403338223</v>
      </c>
      <c r="V88">
        <f>IF($A88="","",IFERROR(VLOOKUP($A88,AI_PF!$A:$CO,93,FALSE),""))</f>
        <v>19.16177928447723</v>
      </c>
      <c r="W88">
        <f>IF($A88="","",COUNTIF(AI_PF!$A:$A,$A88))</f>
        <v>1</v>
      </c>
      <c r="X88">
        <f ca="1">IF($A88="","",COUNTIF(LookThrough!$A:$A,J88))</f>
        <v>3</v>
      </c>
    </row>
    <row r="89" spans="1:24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IF($A89="","",IFERROR(VLOOKUP($A89,Data_Raw!$A:$G,5,FALSE),""))</f>
        <v>Europe</v>
      </c>
      <c r="O89" t="str">
        <f>IF($A89="","",IFERROR(VLOOKUP($A89,Data_Raw!$A:$G,6,FALSE),""))</f>
        <v>Buyout</v>
      </c>
      <c r="P89" t="str">
        <f>IF($A89="","",IFERROR(VLOOKUP($A89,Data_Raw!$A:$G,7,FALSE),""))</f>
        <v>General</v>
      </c>
      <c r="Q89">
        <f>IF($A89="","",SUMIFS(AI_PF!$AP:$AP,AI_PF!$A:$A,$A89))</f>
        <v>32934480000</v>
      </c>
      <c r="R89">
        <f>IF($A89="","",SUMIFS(AI_PF!$AW:$AW,AI_PF!$A:$A,$A89))</f>
        <v>40606451825</v>
      </c>
      <c r="S89">
        <f>IF($A89="","",SUMIFS(AI_PF!$AZ:$AZ,AI_PF!$A:$A,$A89))</f>
        <v>26316439232</v>
      </c>
      <c r="T89">
        <f>IF($A89="","",SUMIFS(AI_PF!$CA:$CA,AI_PF!$A:$A,$A89))</f>
        <v>15109746431</v>
      </c>
      <c r="U89">
        <f>IF($A89="","",SUMIFS(AI_PF!$CE:$CE,AI_PF!$A:$A,$A89))</f>
        <v>12162655148</v>
      </c>
      <c r="V89">
        <f>IF($A89="","",IFERROR(VLOOKUP($A89,AI_PF!$A:$CO,93,FALSE),""))</f>
        <v>12.074390053749081</v>
      </c>
      <c r="W89">
        <f>IF($A89="","",COUNTIF(AI_PF!$A:$A,$A89))</f>
        <v>1</v>
      </c>
      <c r="X89">
        <f ca="1">IF($A89="","",COUNTIF(LookThrough!$A:$A,J89))</f>
        <v>6</v>
      </c>
    </row>
    <row r="90" spans="1:24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46093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IF($A90="","",IFERROR(VLOOKUP($A90,Data_Raw!$A:$G,5,FALSE),""))</f>
        <v>Global</v>
      </c>
      <c r="O90" t="str">
        <f>IF($A90="","",IFERROR(VLOOKUP($A90,Data_Raw!$A:$G,6,FALSE),""))</f>
        <v>Buyout</v>
      </c>
      <c r="P90" t="str">
        <f>IF($A90="","",IFERROR(VLOOKUP($A90,Data_Raw!$A:$G,7,FALSE),""))</f>
        <v>General</v>
      </c>
      <c r="Q90">
        <f>IF($A90="","",SUMIFS(AI_PF!$AP:$AP,AI_PF!$A:$A,$A90))</f>
        <v>32932560000</v>
      </c>
      <c r="R90">
        <f>IF($A90="","",SUMIFS(AI_PF!$AW:$AW,AI_PF!$A:$A,$A90))</f>
        <v>33258344445</v>
      </c>
      <c r="S90">
        <f>IF($A90="","",SUMIFS(AI_PF!$AZ:$AZ,AI_PF!$A:$A,$A90))</f>
        <v>28312378324</v>
      </c>
      <c r="T90">
        <f>IF($A90="","",SUMIFS(AI_PF!$CA:$CA,AI_PF!$A:$A,$A90))</f>
        <v>6414877203</v>
      </c>
      <c r="U90">
        <f>IF($A90="","",SUMIFS(AI_PF!$CE:$CE,AI_PF!$A:$A,$A90))</f>
        <v>13282740399</v>
      </c>
      <c r="V90">
        <f>IF($A90="","",IFERROR(VLOOKUP($A90,AI_PF!$A:$CO,93,FALSE),""))</f>
        <v>15.263982415199282</v>
      </c>
      <c r="W90">
        <f>IF($A90="","",COUNTIF(AI_PF!$A:$A,$A90))</f>
        <v>1</v>
      </c>
      <c r="X90">
        <f ca="1">IF($A90="","",COUNTIF(LookThrough!$A:$A,J90))</f>
        <v>11</v>
      </c>
    </row>
    <row r="91" spans="1:24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IF($A91="","",IFERROR(VLOOKUP($A91,Data_Raw!$A:$G,5,FALSE),""))</f>
        <v>KOR</v>
      </c>
      <c r="O91" t="str">
        <f>IF($A91="","",IFERROR(VLOOKUP($A91,Data_Raw!$A:$G,6,FALSE),""))</f>
        <v>Non-PPP</v>
      </c>
      <c r="P91" t="str">
        <f>IF($A91="","",IFERROR(VLOOKUP($A91,Data_Raw!$A:$G,7,FALSE),""))</f>
        <v>Energy</v>
      </c>
      <c r="Q91">
        <f>IF($A91="","",SUMIFS(AI_PF!$AP:$AP,AI_PF!$A:$A,$A91))</f>
        <v>14000000000</v>
      </c>
      <c r="R91">
        <f>IF($A91="","",SUMIFS(AI_PF!$AW:$AW,AI_PF!$A:$A,$A91))</f>
        <v>14000000000</v>
      </c>
      <c r="S91">
        <f>IF($A91="","",SUMIFS(AI_PF!$AZ:$AZ,AI_PF!$A:$A,$A91))</f>
        <v>7659612759</v>
      </c>
      <c r="T91">
        <f>IF($A91="","",SUMIFS(AI_PF!$CA:$CA,AI_PF!$A:$A,$A91))</f>
        <v>6346733976</v>
      </c>
      <c r="U91">
        <f>IF($A91="","",SUMIFS(AI_PF!$CE:$CE,AI_PF!$A:$A,$A91))</f>
        <v>6340387241</v>
      </c>
      <c r="V91">
        <f>IF($A91="","",IFERROR(VLOOKUP($A91,AI_PF!$A:$CO,93,FALSE),""))</f>
        <v>4.9823898</v>
      </c>
      <c r="W91">
        <f>IF($A91="","",COUNTIF(AI_PF!$A:$A,$A91))</f>
        <v>1</v>
      </c>
      <c r="X91">
        <f ca="1">IF($A91="","",COUNTIF(LookThrough!$A:$A,J91))</f>
        <v>0</v>
      </c>
    </row>
    <row r="92" spans="1:24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IF($A92="","",IFERROR(VLOOKUP($A92,Data_Raw!$A:$G,5,FALSE),""))</f>
        <v>KOR</v>
      </c>
      <c r="O92" t="str">
        <f>IF($A92="","",IFERROR(VLOOKUP($A92,Data_Raw!$A:$G,6,FALSE),""))</f>
        <v>BTO</v>
      </c>
      <c r="P92" t="str">
        <f>IF($A92="","",IFERROR(VLOOKUP($A92,Data_Raw!$A:$G,7,FALSE),""))</f>
        <v>Transportation</v>
      </c>
      <c r="Q92">
        <f>IF($A92="","",SUMIFS(AI_PF!$AP:$AP,AI_PF!$A:$A,$A92))</f>
        <v>30000000000</v>
      </c>
      <c r="R92">
        <f>IF($A92="","",SUMIFS(AI_PF!$AW:$AW,AI_PF!$A:$A,$A92))</f>
        <v>29204546000</v>
      </c>
      <c r="S92">
        <f>IF($A92="","",SUMIFS(AI_PF!$AZ:$AZ,AI_PF!$A:$A,$A92))</f>
        <v>2617161153</v>
      </c>
      <c r="T92">
        <f>IF($A92="","",SUMIFS(AI_PF!$CA:$CA,AI_PF!$A:$A,$A92))</f>
        <v>26589999999</v>
      </c>
      <c r="U92">
        <f>IF($A92="","",SUMIFS(AI_PF!$CE:$CE,AI_PF!$A:$A,$A92))</f>
        <v>26587384847</v>
      </c>
      <c r="V92">
        <f>IF($A92="","",IFERROR(VLOOKUP($A92,AI_PF!$A:$CO,93,FALSE),""))</f>
        <v>4.6988792000000004</v>
      </c>
      <c r="W92">
        <f>IF($A92="","",COUNTIF(AI_PF!$A:$A,$A92))</f>
        <v>2</v>
      </c>
      <c r="X92">
        <f ca="1">IF($A92="","",COUNTIF(LookThrough!$A:$A,J92))</f>
        <v>0</v>
      </c>
    </row>
    <row r="93" spans="1:24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IF($A93="","",IFERROR(VLOOKUP($A93,Data_Raw!$A:$G,5,FALSE),""))</f>
        <v>KOR</v>
      </c>
      <c r="O93" t="str">
        <f>IF($A93="","",IFERROR(VLOOKUP($A93,Data_Raw!$A:$G,6,FALSE),""))</f>
        <v>BTL</v>
      </c>
      <c r="P93" t="str">
        <f>IF($A93="","",IFERROR(VLOOKUP($A93,Data_Raw!$A:$G,7,FALSE),""))</f>
        <v>Transportation</v>
      </c>
      <c r="Q93">
        <f>IF($A93="","",SUMIFS(AI_PF!$AP:$AP,AI_PF!$A:$A,$A93))</f>
        <v>350000000000</v>
      </c>
      <c r="R93">
        <f>IF($A93="","",SUMIFS(AI_PF!$AW:$AW,AI_PF!$A:$A,$A93))</f>
        <v>331216000000</v>
      </c>
      <c r="S93">
        <f>IF($A93="","",SUMIFS(AI_PF!$AZ:$AZ,AI_PF!$A:$A,$A93))</f>
        <v>98790684569</v>
      </c>
      <c r="T93">
        <f>IF($A93="","",SUMIFS(AI_PF!$CA:$CA,AI_PF!$A:$A,$A93))</f>
        <v>232471809793</v>
      </c>
      <c r="U93">
        <f>IF($A93="","",SUMIFS(AI_PF!$CE:$CE,AI_PF!$A:$A,$A93))</f>
        <v>232425315431</v>
      </c>
      <c r="V93">
        <f>IF($A93="","",IFERROR(VLOOKUP($A93,AI_PF!$A:$CO,93,FALSE),""))</f>
        <v>0</v>
      </c>
      <c r="W93">
        <f>IF($A93="","",COUNTIF(AI_PF!$A:$A,$A93))</f>
        <v>4</v>
      </c>
      <c r="X93">
        <f ca="1">IF($A93="","",COUNTIF(LookThrough!$A:$A,J93))</f>
        <v>0</v>
      </c>
    </row>
    <row r="94" spans="1:24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IF($A94="","",IFERROR(VLOOKUP($A94,Data_Raw!$A:$G,5,FALSE),""))</f>
        <v>KOR</v>
      </c>
      <c r="O94" t="str">
        <f>IF($A94="","",IFERROR(VLOOKUP($A94,Data_Raw!$A:$G,6,FALSE),""))</f>
        <v>BTL</v>
      </c>
      <c r="P94" t="str">
        <f>IF($A94="","",IFERROR(VLOOKUP($A94,Data_Raw!$A:$G,7,FALSE),""))</f>
        <v>Transportation</v>
      </c>
      <c r="Q94">
        <f>IF($A94="","",SUMIFS(AI_PF!$AP:$AP,AI_PF!$A:$A,$A94))</f>
        <v>87000000000</v>
      </c>
      <c r="R94">
        <f>IF($A94="","",SUMIFS(AI_PF!$AW:$AW,AI_PF!$A:$A,$A94))</f>
        <v>84532281511</v>
      </c>
      <c r="S94">
        <f>IF($A94="","",SUMIFS(AI_PF!$AZ:$AZ,AI_PF!$A:$A,$A94))</f>
        <v>42666475253</v>
      </c>
      <c r="T94">
        <f>IF($A94="","",SUMIFS(AI_PF!$CA:$CA,AI_PF!$A:$A,$A94))</f>
        <v>41848127864</v>
      </c>
      <c r="U94">
        <f>IF($A94="","",SUMIFS(AI_PF!$CE:$CE,AI_PF!$A:$A,$A94))</f>
        <v>42690913635</v>
      </c>
      <c r="V94">
        <f>IF($A94="","",IFERROR(VLOOKUP($A94,AI_PF!$A:$CO,93,FALSE),""))</f>
        <v>3.7226131558418278</v>
      </c>
      <c r="W94">
        <f>IF($A94="","",COUNTIF(AI_PF!$A:$A,$A94))</f>
        <v>1</v>
      </c>
      <c r="X94">
        <f ca="1">IF($A94="","",COUNTIF(LookThrough!$A:$A,J94))</f>
        <v>4</v>
      </c>
    </row>
    <row r="95" spans="1:24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IF($A95="","",IFERROR(VLOOKUP($A95,Data_Raw!$A:$G,5,FALSE),""))</f>
        <v>KOR</v>
      </c>
      <c r="O95" t="str">
        <f>IF($A95="","",IFERROR(VLOOKUP($A95,Data_Raw!$A:$G,6,FALSE),""))</f>
        <v>Non-PPP</v>
      </c>
      <c r="P95" t="str">
        <f>IF($A95="","",IFERROR(VLOOKUP($A95,Data_Raw!$A:$G,7,FALSE),""))</f>
        <v>Energy</v>
      </c>
      <c r="Q95">
        <f>IF($A95="","",SUMIFS(AI_PF!$AP:$AP,AI_PF!$A:$A,$A95))</f>
        <v>55900000000</v>
      </c>
      <c r="R95">
        <f>IF($A95="","",SUMIFS(AI_PF!$AW:$AW,AI_PF!$A:$A,$A95))</f>
        <v>55900000000</v>
      </c>
      <c r="S95">
        <f>IF($A95="","",SUMIFS(AI_PF!$AZ:$AZ,AI_PF!$A:$A,$A95))</f>
        <v>14439554376</v>
      </c>
      <c r="T95">
        <f>IF($A95="","",SUMIFS(AI_PF!$CA:$CA,AI_PF!$A:$A,$A95))</f>
        <v>41495000000</v>
      </c>
      <c r="U95">
        <f>IF($A95="","",SUMIFS(AI_PF!$CE:$CE,AI_PF!$A:$A,$A95))</f>
        <v>40239480344</v>
      </c>
      <c r="V95">
        <f>IF($A95="","",IFERROR(VLOOKUP($A95,AI_PF!$A:$CO,93,FALSE),""))</f>
        <v>4.0918168000000001</v>
      </c>
      <c r="W95">
        <f>IF($A95="","",COUNTIF(AI_PF!$A:$A,$A95))</f>
        <v>3</v>
      </c>
      <c r="X95">
        <f ca="1">IF($A95="","",COUNTIF(LookThrough!$A:$A,J95))</f>
        <v>0</v>
      </c>
    </row>
    <row r="96" spans="1:24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IF($A96="","",IFERROR(VLOOKUP($A96,Data_Raw!$A:$G,5,FALSE),""))</f>
        <v>KOR</v>
      </c>
      <c r="O96" t="str">
        <f>IF($A96="","",IFERROR(VLOOKUP($A96,Data_Raw!$A:$G,6,FALSE),""))</f>
        <v>BTO</v>
      </c>
      <c r="P96" t="str">
        <f>IF($A96="","",IFERROR(VLOOKUP($A96,Data_Raw!$A:$G,7,FALSE),""))</f>
        <v>Transportation</v>
      </c>
      <c r="Q96">
        <f>IF($A96="","",SUMIFS(AI_PF!$AP:$AP,AI_PF!$A:$A,$A96))</f>
        <v>20000000000</v>
      </c>
      <c r="R96">
        <f>IF($A96="","",SUMIFS(AI_PF!$AW:$AW,AI_PF!$A:$A,$A96))</f>
        <v>20000000000</v>
      </c>
      <c r="S96">
        <f>IF($A96="","",SUMIFS(AI_PF!$AZ:$AZ,AI_PF!$A:$A,$A96))</f>
        <v>0</v>
      </c>
      <c r="T96">
        <f>IF($A96="","",SUMIFS(AI_PF!$CA:$CA,AI_PF!$A:$A,$A96))</f>
        <v>20000000000</v>
      </c>
      <c r="U96">
        <f>IF($A96="","",SUMIFS(AI_PF!$CE:$CE,AI_PF!$A:$A,$A96))</f>
        <v>21439456773</v>
      </c>
      <c r="V96">
        <f>IF($A96="","",IFERROR(VLOOKUP($A96,AI_PF!$A:$CO,93,FALSE),""))</f>
        <v>6.1922946572303781</v>
      </c>
      <c r="W96">
        <f>IF($A96="","",COUNTIF(AI_PF!$A:$A,$A96))</f>
        <v>1</v>
      </c>
      <c r="X96">
        <f ca="1">IF($A96="","",COUNTIF(LookThrough!$A:$A,J96))</f>
        <v>6</v>
      </c>
    </row>
    <row r="97" spans="1:24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IF($A97="","",IFERROR(VLOOKUP($A97,Data_Raw!$A:$G,5,FALSE),""))</f>
        <v>US</v>
      </c>
      <c r="O97" t="str">
        <f>IF($A97="","",IFERROR(VLOOKUP($A97,Data_Raw!$A:$G,6,FALSE),""))</f>
        <v>Senior|Core</v>
      </c>
      <c r="P97" t="str">
        <f>IF($A97="","",IFERROR(VLOOKUP($A97,Data_Raw!$A:$G,7,FALSE),""))</f>
        <v>General</v>
      </c>
      <c r="Q97">
        <f>IF($A97="","",SUMIFS(AI_PF!$AP:$AP,AI_PF!$A:$A,$A97))</f>
        <v>399999000000</v>
      </c>
      <c r="R97">
        <f>IF($A97="","",SUMIFS(AI_PF!$AW:$AW,AI_PF!$A:$A,$A97))</f>
        <v>431929037235</v>
      </c>
      <c r="S97">
        <f>IF($A97="","",SUMIFS(AI_PF!$AZ:$AZ,AI_PF!$A:$A,$A97))</f>
        <v>151336795599</v>
      </c>
      <c r="T97">
        <f>IF($A97="","",SUMIFS(AI_PF!$CA:$CA,AI_PF!$A:$A,$A97))</f>
        <v>280095589538</v>
      </c>
      <c r="U97">
        <f>IF($A97="","",SUMIFS(AI_PF!$CE:$CE,AI_PF!$A:$A,$A97))</f>
        <v>259491919065</v>
      </c>
      <c r="V97">
        <f>IF($A97="","",IFERROR(VLOOKUP($A97,AI_PF!$A:$CO,93,FALSE),""))</f>
        <v>1.9113728404045107</v>
      </c>
      <c r="W97">
        <f>IF($A97="","",COUNTIF(AI_PF!$A:$A,$A97))</f>
        <v>1</v>
      </c>
      <c r="X97">
        <f ca="1">IF($A97="","",COUNTIF(LookThrough!$A:$A,J97))</f>
        <v>10</v>
      </c>
    </row>
    <row r="98" spans="1:24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IF($A98="","",IFERROR(VLOOKUP($A98,Data_Raw!$A:$G,5,FALSE),""))</f>
        <v>KOR</v>
      </c>
      <c r="O98" t="str">
        <f>IF($A98="","",IFERROR(VLOOKUP($A98,Data_Raw!$A:$G,6,FALSE),""))</f>
        <v>Non-PPP</v>
      </c>
      <c r="P98" t="str">
        <f>IF($A98="","",IFERROR(VLOOKUP($A98,Data_Raw!$A:$G,7,FALSE),""))</f>
        <v>Energy</v>
      </c>
      <c r="Q98">
        <f>IF($A98="","",SUMIFS(AI_PF!$AP:$AP,AI_PF!$A:$A,$A98))</f>
        <v>90000000000</v>
      </c>
      <c r="R98">
        <f>IF($A98="","",SUMIFS(AI_PF!$AW:$AW,AI_PF!$A:$A,$A98))</f>
        <v>88105263158</v>
      </c>
      <c r="S98">
        <f>IF($A98="","",SUMIFS(AI_PF!$AZ:$AZ,AI_PF!$A:$A,$A98))</f>
        <v>32293549384</v>
      </c>
      <c r="T98">
        <f>IF($A98="","",SUMIFS(AI_PF!$CA:$CA,AI_PF!$A:$A,$A98))</f>
        <v>55955652630</v>
      </c>
      <c r="U98">
        <f>IF($A98="","",SUMIFS(AI_PF!$CE:$CE,AI_PF!$A:$A,$A98))</f>
        <v>55811713774</v>
      </c>
      <c r="V98">
        <f>IF($A98="","",IFERROR(VLOOKUP($A98,AI_PF!$A:$CO,93,FALSE),""))</f>
        <v>4.2119603999999997</v>
      </c>
      <c r="W98">
        <f>IF($A98="","",COUNTIF(AI_PF!$A:$A,$A98))</f>
        <v>2</v>
      </c>
      <c r="X98">
        <f ca="1">IF($A98="","",COUNTIF(LookThrough!$A:$A,J98))</f>
        <v>0</v>
      </c>
    </row>
    <row r="99" spans="1:24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IF($A99="","",IFERROR(VLOOKUP($A99,Data_Raw!$A:$G,5,FALSE),""))</f>
        <v>KOR</v>
      </c>
      <c r="O99" t="str">
        <f>IF($A99="","",IFERROR(VLOOKUP($A99,Data_Raw!$A:$G,6,FALSE),""))</f>
        <v>BTL</v>
      </c>
      <c r="P99" t="str">
        <f>IF($A99="","",IFERROR(VLOOKUP($A99,Data_Raw!$A:$G,7,FALSE),""))</f>
        <v>Transportation</v>
      </c>
      <c r="Q99">
        <f>IF($A99="","",SUMIFS(AI_PF!$AP:$AP,AI_PF!$A:$A,$A99))</f>
        <v>59700000000</v>
      </c>
      <c r="R99">
        <f>IF($A99="","",SUMIFS(AI_PF!$AW:$AW,AI_PF!$A:$A,$A99))</f>
        <v>59584476000</v>
      </c>
      <c r="S99">
        <f>IF($A99="","",SUMIFS(AI_PF!$AZ:$AZ,AI_PF!$A:$A,$A99))</f>
        <v>30112349999</v>
      </c>
      <c r="T99">
        <f>IF($A99="","",SUMIFS(AI_PF!$CA:$CA,AI_PF!$A:$A,$A99))</f>
        <v>29476475503</v>
      </c>
      <c r="U99">
        <f>IF($A99="","",SUMIFS(AI_PF!$CE:$CE,AI_PF!$A:$A,$A99))</f>
        <v>29583081793</v>
      </c>
      <c r="V99">
        <f>IF($A99="","",IFERROR(VLOOKUP($A99,AI_PF!$A:$CO,93,FALSE),""))</f>
        <v>4.5911985</v>
      </c>
      <c r="W99">
        <f>IF($A99="","",COUNTIF(AI_PF!$A:$A,$A99))</f>
        <v>2</v>
      </c>
      <c r="X99">
        <f ca="1">IF($A99="","",COUNTIF(LookThrough!$A:$A,J99))</f>
        <v>0</v>
      </c>
    </row>
    <row r="100" spans="1:24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IF($A100="","",IFERROR(VLOOKUP($A100,Data_Raw!$A:$G,5,FALSE),""))</f>
        <v>KOR</v>
      </c>
      <c r="O100" t="str">
        <f>IF($A100="","",IFERROR(VLOOKUP($A100,Data_Raw!$A:$G,6,FALSE),""))</f>
        <v>BTO</v>
      </c>
      <c r="P100" t="str">
        <f>IF($A100="","",IFERROR(VLOOKUP($A100,Data_Raw!$A:$G,7,FALSE),""))</f>
        <v>Transportation</v>
      </c>
      <c r="Q100">
        <f>IF($A100="","",SUMIFS(AI_PF!$AP:$AP,AI_PF!$A:$A,$A100))</f>
        <v>14132998250</v>
      </c>
      <c r="R100">
        <f>IF($A100="","",SUMIFS(AI_PF!$AW:$AW,AI_PF!$A:$A,$A100))</f>
        <v>14132998250</v>
      </c>
      <c r="S100">
        <f>IF($A100="","",SUMIFS(AI_PF!$AZ:$AZ,AI_PF!$A:$A,$A100))</f>
        <v>5047859840</v>
      </c>
      <c r="T100">
        <f>IF($A100="","",SUMIFS(AI_PF!$CA:$CA,AI_PF!$A:$A,$A100))</f>
        <v>8249822426</v>
      </c>
      <c r="U100">
        <f>IF($A100="","",SUMIFS(AI_PF!$CE:$CE,AI_PF!$A:$A,$A100))</f>
        <v>9085138410</v>
      </c>
      <c r="V100">
        <f>IF($A100="","",IFERROR(VLOOKUP($A100,AI_PF!$A:$CO,93,FALSE),""))</f>
        <v>4.3353982999999996</v>
      </c>
      <c r="W100">
        <f>IF($A100="","",COUNTIF(AI_PF!$A:$A,$A100))</f>
        <v>2</v>
      </c>
      <c r="X100">
        <f ca="1">IF($A100="","",COUNTIF(LookThrough!$A:$A,J100))</f>
        <v>0</v>
      </c>
    </row>
    <row r="101" spans="1:24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IF($A101="","",IFERROR(VLOOKUP($A101,Data_Raw!$A:$G,5,FALSE),""))</f>
        <v>KOR</v>
      </c>
      <c r="O101" t="str">
        <f>IF($A101="","",IFERROR(VLOOKUP($A101,Data_Raw!$A:$G,6,FALSE),""))</f>
        <v>Early</v>
      </c>
      <c r="P101" t="str">
        <f>IF($A101="","",IFERROR(VLOOKUP($A101,Data_Raw!$A:$G,7,FALSE),""))</f>
        <v>General</v>
      </c>
      <c r="Q101">
        <f>IF($A101="","",SUMIFS(AI_PF!$AP:$AP,AI_PF!$A:$A,$A101))</f>
        <v>99000000000</v>
      </c>
      <c r="R101">
        <f>IF($A101="","",SUMIFS(AI_PF!$AW:$AW,AI_PF!$A:$A,$A101))</f>
        <v>99000000000</v>
      </c>
      <c r="S101">
        <f>IF($A101="","",SUMIFS(AI_PF!$AZ:$AZ,AI_PF!$A:$A,$A101))</f>
        <v>59400000000</v>
      </c>
      <c r="T101">
        <f>IF($A101="","",SUMIFS(AI_PF!$CA:$CA,AI_PF!$A:$A,$A101))</f>
        <v>39600000000</v>
      </c>
      <c r="U101">
        <f>IF($A101="","",SUMIFS(AI_PF!$CE:$CE,AI_PF!$A:$A,$A101))</f>
        <v>27990900630</v>
      </c>
      <c r="V101">
        <f>IF($A101="","",IFERROR(VLOOKUP($A101,AI_PF!$A:$CO,93,FALSE),""))</f>
        <v>-2.3459758237004276</v>
      </c>
      <c r="W101">
        <f>IF($A101="","",COUNTIF(AI_PF!$A:$A,$A101))</f>
        <v>1</v>
      </c>
      <c r="X101">
        <f ca="1">IF($A101="","",COUNTIF(LookThrough!$A:$A,J101))</f>
        <v>0</v>
      </c>
    </row>
    <row r="102" spans="1:24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IF($A102="","",IFERROR(VLOOKUP($A102,Data_Raw!$A:$G,5,FALSE),""))</f>
        <v>KOR</v>
      </c>
      <c r="O102" t="str">
        <f>IF($A102="","",IFERROR(VLOOKUP($A102,Data_Raw!$A:$G,6,FALSE),""))</f>
        <v>BTO</v>
      </c>
      <c r="P102" t="str">
        <f>IF($A102="","",IFERROR(VLOOKUP($A102,Data_Raw!$A:$G,7,FALSE),""))</f>
        <v>Transportation</v>
      </c>
      <c r="Q102">
        <f>IF($A102="","",SUMIFS(AI_PF!$AP:$AP,AI_PF!$A:$A,$A102))</f>
        <v>25000000000</v>
      </c>
      <c r="R102">
        <f>IF($A102="","",SUMIFS(AI_PF!$AW:$AW,AI_PF!$A:$A,$A102))</f>
        <v>25000000000</v>
      </c>
      <c r="S102">
        <f>IF($A102="","",SUMIFS(AI_PF!$AZ:$AZ,AI_PF!$A:$A,$A102))</f>
        <v>4566587500</v>
      </c>
      <c r="T102">
        <f>IF($A102="","",SUMIFS(AI_PF!$CA:$CA,AI_PF!$A:$A,$A102))</f>
        <v>20437500000</v>
      </c>
      <c r="U102">
        <f>IF($A102="","",SUMIFS(AI_PF!$CE:$CE,AI_PF!$A:$A,$A102))</f>
        <v>20433412500</v>
      </c>
      <c r="V102">
        <f>IF($A102="","",IFERROR(VLOOKUP($A102,AI_PF!$A:$CO,93,FALSE),""))</f>
        <v>3.4399104</v>
      </c>
      <c r="W102">
        <f>IF($A102="","",COUNTIF(AI_PF!$A:$A,$A102))</f>
        <v>1</v>
      </c>
      <c r="X102">
        <f ca="1">IF($A102="","",COUNTIF(LookThrough!$A:$A,J102))</f>
        <v>0</v>
      </c>
    </row>
    <row r="103" spans="1:24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IF($A103="","",IFERROR(VLOOKUP($A103,Data_Raw!$A:$G,5,FALSE),""))</f>
        <v>KOR</v>
      </c>
      <c r="O103" t="str">
        <f>IF($A103="","",IFERROR(VLOOKUP($A103,Data_Raw!$A:$G,6,FALSE),""))</f>
        <v>BTO</v>
      </c>
      <c r="P103" t="str">
        <f>IF($A103="","",IFERROR(VLOOKUP($A103,Data_Raw!$A:$G,7,FALSE),""))</f>
        <v>Transportation</v>
      </c>
      <c r="Q103">
        <f>IF($A103="","",SUMIFS(AI_PF!$AP:$AP,AI_PF!$A:$A,$A103))</f>
        <v>40000000000</v>
      </c>
      <c r="R103">
        <f>IF($A103="","",SUMIFS(AI_PF!$AW:$AW,AI_PF!$A:$A,$A103))</f>
        <v>39981970000</v>
      </c>
      <c r="S103">
        <f>IF($A103="","",SUMIFS(AI_PF!$AZ:$AZ,AI_PF!$A:$A,$A103))</f>
        <v>11370140318</v>
      </c>
      <c r="T103">
        <f>IF($A103="","",SUMIFS(AI_PF!$CA:$CA,AI_PF!$A:$A,$A103))</f>
        <v>28813027225</v>
      </c>
      <c r="U103">
        <f>IF($A103="","",SUMIFS(AI_PF!$CE:$CE,AI_PF!$A:$A,$A103))</f>
        <v>27178097221</v>
      </c>
      <c r="V103">
        <f>IF($A103="","",IFERROR(VLOOKUP($A103,AI_PF!$A:$CO,93,FALSE),""))</f>
        <v>3.2607403397560115</v>
      </c>
      <c r="W103">
        <f>IF($A103="","",COUNTIF(AI_PF!$A:$A,$A103))</f>
        <v>1</v>
      </c>
      <c r="X103">
        <f ca="1">IF($A103="","",COUNTIF(LookThrough!$A:$A,J103))</f>
        <v>2</v>
      </c>
    </row>
    <row r="104" spans="1:24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IF($A104="","",IFERROR(VLOOKUP($A104,Data_Raw!$A:$G,5,FALSE),""))</f>
        <v>Europe</v>
      </c>
      <c r="O104" t="str">
        <f>IF($A104="","",IFERROR(VLOOKUP($A104,Data_Raw!$A:$G,6,FALSE),""))</f>
        <v>hybrid</v>
      </c>
      <c r="P104" t="str">
        <f>IF($A104="","",IFERROR(VLOOKUP($A104,Data_Raw!$A:$G,7,FALSE),""))</f>
        <v>General</v>
      </c>
      <c r="Q104">
        <f>IF($A104="","",SUMIFS(AI_PF!$AP:$AP,AI_PF!$A:$A,$A104))</f>
        <v>44480750000</v>
      </c>
      <c r="R104">
        <f>IF($A104="","",SUMIFS(AI_PF!$AW:$AW,AI_PF!$A:$A,$A104))</f>
        <v>34949385591</v>
      </c>
      <c r="S104">
        <f>IF($A104="","",SUMIFS(AI_PF!$AZ:$AZ,AI_PF!$A:$A,$A104))</f>
        <v>4907789045</v>
      </c>
      <c r="T104">
        <f>IF($A104="","",SUMIFS(AI_PF!$CA:$CA,AI_PF!$A:$A,$A104))</f>
        <v>30026710771</v>
      </c>
      <c r="U104">
        <f>IF($A104="","",SUMIFS(AI_PF!$CE:$CE,AI_PF!$A:$A,$A104))</f>
        <v>35558342277</v>
      </c>
      <c r="V104">
        <f>IF($A104="","",IFERROR(VLOOKUP($A104,AI_PF!$A:$CO,93,FALSE),""))</f>
        <v>3.9928850531578073</v>
      </c>
      <c r="W104">
        <f>IF($A104="","",COUNTIF(AI_PF!$A:$A,$A104))</f>
        <v>1</v>
      </c>
      <c r="X104">
        <f ca="1">IF($A104="","",COUNTIF(LookThrough!$A:$A,J104))</f>
        <v>5</v>
      </c>
    </row>
    <row r="105" spans="1:24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IF($A105="","",IFERROR(VLOOKUP($A105,Data_Raw!$A:$G,5,FALSE),""))</f>
        <v>KOR</v>
      </c>
      <c r="O105" t="str">
        <f>IF($A105="","",IFERROR(VLOOKUP($A105,Data_Raw!$A:$G,6,FALSE),""))</f>
        <v>BTL</v>
      </c>
      <c r="P105" t="str">
        <f>IF($A105="","",IFERROR(VLOOKUP($A105,Data_Raw!$A:$G,7,FALSE),""))</f>
        <v>Transportation</v>
      </c>
      <c r="Q105">
        <f>IF($A105="","",SUMIFS(AI_PF!$AP:$AP,AI_PF!$A:$A,$A105))</f>
        <v>6443750000</v>
      </c>
      <c r="R105">
        <f>IF($A105="","",SUMIFS(AI_PF!$AW:$AW,AI_PF!$A:$A,$A105))</f>
        <v>6113750000</v>
      </c>
      <c r="S105">
        <f>IF($A105="","",SUMIFS(AI_PF!$AZ:$AZ,AI_PF!$A:$A,$A105))</f>
        <v>1988901609</v>
      </c>
      <c r="T105">
        <f>IF($A105="","",SUMIFS(AI_PF!$CA:$CA,AI_PF!$A:$A,$A105))</f>
        <v>4125673526</v>
      </c>
      <c r="U105">
        <f>IF($A105="","",SUMIFS(AI_PF!$CE:$CE,AI_PF!$A:$A,$A105))</f>
        <v>4124848391</v>
      </c>
      <c r="V105">
        <f>IF($A105="","",IFERROR(VLOOKUP($A105,AI_PF!$A:$CO,93,FALSE),""))</f>
        <v>0</v>
      </c>
      <c r="W105">
        <f>IF($A105="","",COUNTIF(AI_PF!$A:$A,$A105))</f>
        <v>2</v>
      </c>
      <c r="X105">
        <f ca="1">IF($A105="","",COUNTIF(LookThrough!$A:$A,J105))</f>
        <v>0</v>
      </c>
    </row>
    <row r="106" spans="1:24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IF($A106="","",IFERROR(VLOOKUP($A106,Data_Raw!$A:$G,5,FALSE),""))</f>
        <v>KOR</v>
      </c>
      <c r="O106" t="str">
        <f>IF($A106="","",IFERROR(VLOOKUP($A106,Data_Raw!$A:$G,6,FALSE),""))</f>
        <v>BTL</v>
      </c>
      <c r="P106" t="str">
        <f>IF($A106="","",IFERROR(VLOOKUP($A106,Data_Raw!$A:$G,7,FALSE),""))</f>
        <v>Transportation</v>
      </c>
      <c r="Q106">
        <f>IF($A106="","",SUMIFS(AI_PF!$AP:$AP,AI_PF!$A:$A,$A106))</f>
        <v>2500000000</v>
      </c>
      <c r="R106">
        <f>IF($A106="","",SUMIFS(AI_PF!$AW:$AW,AI_PF!$A:$A,$A106))</f>
        <v>2354251500</v>
      </c>
      <c r="S106">
        <f>IF($A106="","",SUMIFS(AI_PF!$AZ:$AZ,AI_PF!$A:$A,$A106))</f>
        <v>692950183</v>
      </c>
      <c r="T106">
        <f>IF($A106="","",SUMIFS(AI_PF!$CA:$CA,AI_PF!$A:$A,$A106))</f>
        <v>1661993412</v>
      </c>
      <c r="U106">
        <f>IF($A106="","",SUMIFS(AI_PF!$CE:$CE,AI_PF!$A:$A,$A106))</f>
        <v>1646970575</v>
      </c>
      <c r="V106">
        <f>IF($A106="","",IFERROR(VLOOKUP($A106,AI_PF!$A:$CO,93,FALSE),""))</f>
        <v>3.5169383883476262</v>
      </c>
      <c r="W106">
        <f>IF($A106="","",COUNTIF(AI_PF!$A:$A,$A106))</f>
        <v>1</v>
      </c>
      <c r="X106">
        <f ca="1">IF($A106="","",COUNTIF(LookThrough!$A:$A,J106))</f>
        <v>6</v>
      </c>
    </row>
    <row r="107" spans="1:24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IF($A107="","",IFERROR(VLOOKUP($A107,Data_Raw!$A:$G,5,FALSE),""))</f>
        <v>KOR</v>
      </c>
      <c r="O107" t="str">
        <f>IF($A107="","",IFERROR(VLOOKUP($A107,Data_Raw!$A:$G,6,FALSE),""))</f>
        <v>BTO</v>
      </c>
      <c r="P107" t="str">
        <f>IF($A107="","",IFERROR(VLOOKUP($A107,Data_Raw!$A:$G,7,FALSE),""))</f>
        <v>Transportation</v>
      </c>
      <c r="Q107">
        <f>IF($A107="","",SUMIFS(AI_PF!$AP:$AP,AI_PF!$A:$A,$A107))</f>
        <v>57700000000</v>
      </c>
      <c r="R107">
        <f>IF($A107="","",SUMIFS(AI_PF!$AW:$AW,AI_PF!$A:$A,$A107))</f>
        <v>41939816173</v>
      </c>
      <c r="S107">
        <f>IF($A107="","",SUMIFS(AI_PF!$AZ:$AZ,AI_PF!$A:$A,$A107))</f>
        <v>5389290706</v>
      </c>
      <c r="T107">
        <f>IF($A107="","",SUMIFS(AI_PF!$CA:$CA,AI_PF!$A:$A,$A107))</f>
        <v>36568816173</v>
      </c>
      <c r="U107">
        <f>IF($A107="","",SUMIFS(AI_PF!$CE:$CE,AI_PF!$A:$A,$A107))</f>
        <v>41903514174</v>
      </c>
      <c r="V107">
        <f>IF($A107="","",IFERROR(VLOOKUP($A107,AI_PF!$A:$CO,93,FALSE),""))</f>
        <v>3.9571735000000001</v>
      </c>
      <c r="W107">
        <f>IF($A107="","",COUNTIF(AI_PF!$A:$A,$A107))</f>
        <v>4</v>
      </c>
      <c r="X107">
        <f ca="1">IF($A107="","",COUNTIF(LookThrough!$A:$A,J107))</f>
        <v>0</v>
      </c>
    </row>
    <row r="108" spans="1:24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IF($A108="","",IFERROR(VLOOKUP($A108,Data_Raw!$A:$G,5,FALSE),""))</f>
        <v>KOR</v>
      </c>
      <c r="O108" t="str">
        <f>IF($A108="","",IFERROR(VLOOKUP($A108,Data_Raw!$A:$G,6,FALSE),""))</f>
        <v>BTO</v>
      </c>
      <c r="P108" t="str">
        <f>IF($A108="","",IFERROR(VLOOKUP($A108,Data_Raw!$A:$G,7,FALSE),""))</f>
        <v>Transportation</v>
      </c>
      <c r="Q108">
        <f>IF($A108="","",SUMIFS(AI_PF!$AP:$AP,AI_PF!$A:$A,$A108))</f>
        <v>80000000000</v>
      </c>
      <c r="R108">
        <f>IF($A108="","",SUMIFS(AI_PF!$AW:$AW,AI_PF!$A:$A,$A108))</f>
        <v>80000000000</v>
      </c>
      <c r="S108">
        <f>IF($A108="","",SUMIFS(AI_PF!$AZ:$AZ,AI_PF!$A:$A,$A108))</f>
        <v>33929194880</v>
      </c>
      <c r="T108">
        <f>IF($A108="","",SUMIFS(AI_PF!$CA:$CA,AI_PF!$A:$A,$A108))</f>
        <v>46104000000</v>
      </c>
      <c r="U108">
        <f>IF($A108="","",SUMIFS(AI_PF!$CE:$CE,AI_PF!$A:$A,$A108))</f>
        <v>46070805120</v>
      </c>
      <c r="V108">
        <f>IF($A108="","",IFERROR(VLOOKUP($A108,AI_PF!$A:$CO,93,FALSE),""))</f>
        <v>4.3668693999999997</v>
      </c>
      <c r="W108">
        <f>IF($A108="","",COUNTIF(AI_PF!$A:$A,$A108))</f>
        <v>2</v>
      </c>
      <c r="X108">
        <f ca="1">IF($A108="","",COUNTIF(LookThrough!$A:$A,J108))</f>
        <v>0</v>
      </c>
    </row>
    <row r="109" spans="1:24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IF($A109="","",IFERROR(VLOOKUP($A109,Data_Raw!$A:$G,5,FALSE),""))</f>
        <v>KOR</v>
      </c>
      <c r="O109" t="str">
        <f>IF($A109="","",IFERROR(VLOOKUP($A109,Data_Raw!$A:$G,6,FALSE),""))</f>
        <v>Non-PPP</v>
      </c>
      <c r="P109" t="str">
        <f>IF($A109="","",IFERROR(VLOOKUP($A109,Data_Raw!$A:$G,7,FALSE),""))</f>
        <v>Energy</v>
      </c>
      <c r="Q109">
        <f>IF($A109="","",SUMIFS(AI_PF!$AP:$AP,AI_PF!$A:$A,$A109))</f>
        <v>27000000000</v>
      </c>
      <c r="R109">
        <f>IF($A109="","",SUMIFS(AI_PF!$AW:$AW,AI_PF!$A:$A,$A109))</f>
        <v>27249265353</v>
      </c>
      <c r="S109">
        <f>IF($A109="","",SUMIFS(AI_PF!$AZ:$AZ,AI_PF!$A:$A,$A109))</f>
        <v>15713429713</v>
      </c>
      <c r="T109">
        <f>IF($A109="","",SUMIFS(AI_PF!$CA:$CA,AI_PF!$A:$A,$A109))</f>
        <v>11519951160</v>
      </c>
      <c r="U109">
        <f>IF($A109="","",SUMIFS(AI_PF!$CE:$CE,AI_PF!$A:$A,$A109))</f>
        <v>11425889163</v>
      </c>
      <c r="V109">
        <f>IF($A109="","",IFERROR(VLOOKUP($A109,AI_PF!$A:$CO,93,FALSE),""))</f>
        <v>4.2236098647117606</v>
      </c>
      <c r="W109">
        <f>IF($A109="","",COUNTIF(AI_PF!$A:$A,$A109))</f>
        <v>1</v>
      </c>
      <c r="X109">
        <f ca="1">IF($A109="","",COUNTIF(LookThrough!$A:$A,J109))</f>
        <v>5</v>
      </c>
    </row>
    <row r="110" spans="1:24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IF($A110="","",IFERROR(VLOOKUP($A110,Data_Raw!$A:$G,5,FALSE),""))</f>
        <v>KOR</v>
      </c>
      <c r="O110" t="str">
        <f>IF($A110="","",IFERROR(VLOOKUP($A110,Data_Raw!$A:$G,6,FALSE),""))</f>
        <v>BTL</v>
      </c>
      <c r="P110" t="str">
        <f>IF($A110="","",IFERROR(VLOOKUP($A110,Data_Raw!$A:$G,7,FALSE),""))</f>
        <v>Transportation</v>
      </c>
      <c r="Q110">
        <f>IF($A110="","",SUMIFS(AI_PF!$AP:$AP,AI_PF!$A:$A,$A110))</f>
        <v>90000000000</v>
      </c>
      <c r="R110">
        <f>IF($A110="","",SUMIFS(AI_PF!$AW:$AW,AI_PF!$A:$A,$A110))</f>
        <v>85348800000</v>
      </c>
      <c r="S110">
        <f>IF($A110="","",SUMIFS(AI_PF!$AZ:$AZ,AI_PF!$A:$A,$A110))</f>
        <v>7483999748</v>
      </c>
      <c r="T110">
        <f>IF($A110="","",SUMIFS(AI_PF!$CA:$CA,AI_PF!$A:$A,$A110))</f>
        <v>77865492393</v>
      </c>
      <c r="U110">
        <f>IF($A110="","",SUMIFS(AI_PF!$CE:$CE,AI_PF!$A:$A,$A110))</f>
        <v>79987216889</v>
      </c>
      <c r="V110">
        <f>IF($A110="","",IFERROR(VLOOKUP($A110,AI_PF!$A:$CO,93,FALSE),""))</f>
        <v>4.1102322936058044</v>
      </c>
      <c r="W110">
        <f>IF($A110="","",COUNTIF(AI_PF!$A:$A,$A110))</f>
        <v>1</v>
      </c>
      <c r="X110">
        <f ca="1">IF($A110="","",COUNTIF(LookThrough!$A:$A,J110))</f>
        <v>3</v>
      </c>
    </row>
    <row r="111" spans="1:24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IF($A111="","",IFERROR(VLOOKUP($A111,Data_Raw!$A:$G,5,FALSE),""))</f>
        <v>Global</v>
      </c>
      <c r="O111" t="str">
        <f>IF($A111="","",IFERROR(VLOOKUP($A111,Data_Raw!$A:$G,6,FALSE),""))</f>
        <v>Non-PPP</v>
      </c>
      <c r="P111" t="str">
        <f>IF($A111="","",IFERROR(VLOOKUP($A111,Data_Raw!$A:$G,7,FALSE),""))</f>
        <v>General</v>
      </c>
      <c r="Q111">
        <f>IF($A111="","",SUMIFS(AI_PF!$AP:$AP,AI_PF!$A:$A,$A111))</f>
        <v>336556500000</v>
      </c>
      <c r="R111">
        <f>IF($A111="","",SUMIFS(AI_PF!$AW:$AW,AI_PF!$A:$A,$A111))</f>
        <v>322925371184</v>
      </c>
      <c r="S111">
        <f>IF($A111="","",SUMIFS(AI_PF!$AZ:$AZ,AI_PF!$A:$A,$A111))</f>
        <v>248417311617</v>
      </c>
      <c r="T111">
        <f>IF($A111="","",SUMIFS(AI_PF!$CA:$CA,AI_PF!$A:$A,$A111))</f>
        <v>64145572303</v>
      </c>
      <c r="U111">
        <f>IF($A111="","",SUMIFS(AI_PF!$CE:$CE,AI_PF!$A:$A,$A111))</f>
        <v>50031566031</v>
      </c>
      <c r="V111">
        <f>IF($A111="","",IFERROR(VLOOKUP($A111,AI_PF!$A:$CO,93,FALSE),""))</f>
        <v>2.5101187825202942</v>
      </c>
      <c r="W111">
        <f>IF($A111="","",COUNTIF(AI_PF!$A:$A,$A111))</f>
        <v>1</v>
      </c>
      <c r="X111">
        <f ca="1">IF($A111="","",COUNTIF(LookThrough!$A:$A,J111))</f>
        <v>2</v>
      </c>
    </row>
    <row r="112" spans="1:24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 t="str">
        <f>IF($A112="","",IFERROR(VLOOKUP($A112,Data_Raw!$A:$G,5,FALSE),""))</f>
        <v>US</v>
      </c>
      <c r="O112" t="str">
        <f>IF($A112="","",IFERROR(VLOOKUP($A112,Data_Raw!$A:$G,6,FALSE),""))</f>
        <v>Early</v>
      </c>
      <c r="P112" t="str">
        <f>IF($A112="","",IFERROR(VLOOKUP($A112,Data_Raw!$A:$G,7,FALSE),""))</f>
        <v>General</v>
      </c>
      <c r="Q112">
        <f>IF($A112="","",SUMIFS(AI_PF!$AP:$AP,AI_PF!$A:$A,$A112))</f>
        <v>152000000000</v>
      </c>
      <c r="R112">
        <f>IF($A112="","",SUMIFS(AI_PF!$AW:$AW,AI_PF!$A:$A,$A112))</f>
        <v>155210553317</v>
      </c>
      <c r="S112">
        <f>IF($A112="","",SUMIFS(AI_PF!$AZ:$AZ,AI_PF!$A:$A,$A112))</f>
        <v>21850000014</v>
      </c>
      <c r="T112">
        <f>IF($A112="","",SUMIFS(AI_PF!$CA:$CA,AI_PF!$A:$A,$A112))</f>
        <v>140903712812</v>
      </c>
      <c r="U112">
        <f>IF($A112="","",SUMIFS(AI_PF!$CE:$CE,AI_PF!$A:$A,$A112))</f>
        <v>124405946010</v>
      </c>
      <c r="V112">
        <f>IF($A112="","",IFERROR(VLOOKUP($A112,AI_PF!$A:$CO,93,FALSE),""))</f>
        <v>-0.83206650917418312</v>
      </c>
      <c r="W112">
        <f>IF($A112="","",COUNTIF(AI_PF!$A:$A,$A112))</f>
        <v>1</v>
      </c>
      <c r="X112">
        <f ca="1">IF($A112="","",COUNTIF(LookThrough!$A:$A,J112))</f>
        <v>238</v>
      </c>
    </row>
    <row r="113" spans="1:24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IF($A113="","",IFERROR(VLOOKUP($A113,Data_Raw!$A:$G,5,FALSE),""))</f>
        <v>KOR</v>
      </c>
      <c r="O113" t="str">
        <f>IF($A113="","",IFERROR(VLOOKUP($A113,Data_Raw!$A:$G,6,FALSE),""))</f>
        <v>Buyout</v>
      </c>
      <c r="P113" t="str">
        <f>IF($A113="","",IFERROR(VLOOKUP($A113,Data_Raw!$A:$G,7,FALSE),""))</f>
        <v>General</v>
      </c>
      <c r="Q113">
        <f>IF($A113="","",SUMIFS(AI_PF!$AP:$AP,AI_PF!$A:$A,$A113))</f>
        <v>100063160000</v>
      </c>
      <c r="R113">
        <f>IF($A113="","",SUMIFS(AI_PF!$AW:$AW,AI_PF!$A:$A,$A113))</f>
        <v>100063160000</v>
      </c>
      <c r="S113">
        <f>IF($A113="","",SUMIFS(AI_PF!$AZ:$AZ,AI_PF!$A:$A,$A113))</f>
        <v>0</v>
      </c>
      <c r="T113">
        <f>IF($A113="","",SUMIFS(AI_PF!$CA:$CA,AI_PF!$A:$A,$A113))</f>
        <v>100063160000</v>
      </c>
      <c r="U113">
        <f>IF($A113="","",SUMIFS(AI_PF!$CE:$CE,AI_PF!$A:$A,$A113))</f>
        <v>0</v>
      </c>
      <c r="V113">
        <f>IF($A113="","",IFERROR(VLOOKUP($A113,AI_PF!$A:$CO,93,FALSE),""))</f>
        <v>0</v>
      </c>
      <c r="W113">
        <f>IF($A113="","",COUNTIF(AI_PF!$A:$A,$A113))</f>
        <v>1</v>
      </c>
      <c r="X113">
        <f ca="1">IF($A113="","",COUNTIF(LookThrough!$A:$A,J113))</f>
        <v>0</v>
      </c>
    </row>
    <row r="114" spans="1:24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IF($A114="","",IFERROR(VLOOKUP($A114,Data_Raw!$A:$G,5,FALSE),""))</f>
        <v>Global</v>
      </c>
      <c r="O114" t="str">
        <f>IF($A114="","",IFERROR(VLOOKUP($A114,Data_Raw!$A:$G,6,FALSE),""))</f>
        <v>Mezzanine</v>
      </c>
      <c r="P114" t="str">
        <f>IF($A114="","",IFERROR(VLOOKUP($A114,Data_Raw!$A:$G,7,FALSE),""))</f>
        <v>Subordinate</v>
      </c>
      <c r="Q114">
        <f>IF($A114="","",SUMIFS(AI_PF!$AP:$AP,AI_PF!$A:$A,$A114))</f>
        <v>55840000000</v>
      </c>
      <c r="R114">
        <f>IF($A114="","",SUMIFS(AI_PF!$AW:$AW,AI_PF!$A:$A,$A114))</f>
        <v>65137949007</v>
      </c>
      <c r="S114">
        <f>IF($A114="","",SUMIFS(AI_PF!$AZ:$AZ,AI_PF!$A:$A,$A114))</f>
        <v>52770066368</v>
      </c>
      <c r="T114">
        <f>IF($A114="","",SUMIFS(AI_PF!$CA:$CA,AI_PF!$A:$A,$A114))</f>
        <v>15855860428</v>
      </c>
      <c r="U114">
        <f>IF($A114="","",SUMIFS(AI_PF!$CE:$CE,AI_PF!$A:$A,$A114))</f>
        <v>9327291536</v>
      </c>
      <c r="V114">
        <f>IF($A114="","",IFERROR(VLOOKUP($A114,AI_PF!$A:$CO,93,FALSE),""))</f>
        <v>14.503543972969055</v>
      </c>
      <c r="W114">
        <f>IF($A114="","",COUNTIF(AI_PF!$A:$A,$A114))</f>
        <v>1</v>
      </c>
      <c r="X114">
        <f ca="1">IF($A114="","",COUNTIF(LookThrough!$A:$A,J114))</f>
        <v>17</v>
      </c>
    </row>
    <row r="115" spans="1:24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IF($A115="","",IFERROR(VLOOKUP($A115,Data_Raw!$A:$G,5,FALSE),""))</f>
        <v>KOR</v>
      </c>
      <c r="O115" t="str">
        <f>IF($A115="","",IFERROR(VLOOKUP($A115,Data_Raw!$A:$G,6,FALSE),""))</f>
        <v>Non-PPP</v>
      </c>
      <c r="P115" t="str">
        <f>IF($A115="","",IFERROR(VLOOKUP($A115,Data_Raw!$A:$G,7,FALSE),""))</f>
        <v>Energy</v>
      </c>
      <c r="Q115">
        <f>IF($A115="","",SUMIFS(AI_PF!$AP:$AP,AI_PF!$A:$A,$A115))</f>
        <v>25000000000</v>
      </c>
      <c r="R115">
        <f>IF($A115="","",SUMIFS(AI_PF!$AW:$AW,AI_PF!$A:$A,$A115))</f>
        <v>24500000000</v>
      </c>
      <c r="S115">
        <f>IF($A115="","",SUMIFS(AI_PF!$AZ:$AZ,AI_PF!$A:$A,$A115))</f>
        <v>14420175018</v>
      </c>
      <c r="T115">
        <f>IF($A115="","",SUMIFS(AI_PF!$CA:$CA,AI_PF!$A:$A,$A115))</f>
        <v>10082279083</v>
      </c>
      <c r="U115">
        <f>IF($A115="","",SUMIFS(AI_PF!$CE:$CE,AI_PF!$A:$A,$A115))</f>
        <v>10143477215</v>
      </c>
      <c r="V115">
        <f>IF($A115="","",IFERROR(VLOOKUP($A115,AI_PF!$A:$CO,93,FALSE),""))</f>
        <v>3.7283304333686833</v>
      </c>
      <c r="W115">
        <f>IF($A115="","",COUNTIF(AI_PF!$A:$A,$A115))</f>
        <v>1</v>
      </c>
      <c r="X115">
        <f ca="1">IF($A115="","",COUNTIF(LookThrough!$A:$A,J115))</f>
        <v>2</v>
      </c>
    </row>
    <row r="116" spans="1:24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IF($A116="","",IFERROR(VLOOKUP($A116,Data_Raw!$A:$G,5,FALSE),""))</f>
        <v>KOR</v>
      </c>
      <c r="O116" t="str">
        <f>IF($A116="","",IFERROR(VLOOKUP($A116,Data_Raw!$A:$G,6,FALSE),""))</f>
        <v>Non-PPP</v>
      </c>
      <c r="P116" t="str">
        <f>IF($A116="","",IFERROR(VLOOKUP($A116,Data_Raw!$A:$G,7,FALSE),""))</f>
        <v>Energy</v>
      </c>
      <c r="Q116">
        <f>IF($A116="","",SUMIFS(AI_PF!$AP:$AP,AI_PF!$A:$A,$A116))</f>
        <v>120000000000</v>
      </c>
      <c r="R116">
        <f>IF($A116="","",SUMIFS(AI_PF!$AW:$AW,AI_PF!$A:$A,$A116))</f>
        <v>83993577000</v>
      </c>
      <c r="S116">
        <f>IF($A116="","",SUMIFS(AI_PF!$AZ:$AZ,AI_PF!$A:$A,$A116))</f>
        <v>70948831257</v>
      </c>
      <c r="T116">
        <f>IF($A116="","",SUMIFS(AI_PF!$CA:$CA,AI_PF!$A:$A,$A116))</f>
        <v>13221887467</v>
      </c>
      <c r="U116">
        <f>IF($A116="","",SUMIFS(AI_PF!$CE:$CE,AI_PF!$A:$A,$A116))</f>
        <v>12847628158</v>
      </c>
      <c r="V116">
        <f>IF($A116="","",IFERROR(VLOOKUP($A116,AI_PF!$A:$CO,93,FALSE),""))</f>
        <v>4.5921877026557922</v>
      </c>
      <c r="W116">
        <f>IF($A116="","",COUNTIF(AI_PF!$A:$A,$A116))</f>
        <v>1</v>
      </c>
      <c r="X116">
        <f ca="1">IF($A116="","",COUNTIF(LookThrough!$A:$A,J116))</f>
        <v>26</v>
      </c>
    </row>
    <row r="117" spans="1:24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IF($A117="","",IFERROR(VLOOKUP($A117,Data_Raw!$A:$G,5,FALSE),""))</f>
        <v>Global</v>
      </c>
      <c r="O117" t="str">
        <f>IF($A117="","",IFERROR(VLOOKUP($A117,Data_Raw!$A:$G,6,FALSE),""))</f>
        <v>Late</v>
      </c>
      <c r="P117" t="str">
        <f>IF($A117="","",IFERROR(VLOOKUP($A117,Data_Raw!$A:$G,7,FALSE),""))</f>
        <v>General</v>
      </c>
      <c r="Q117">
        <f>IF($A117="","",SUMIFS(AI_PF!$AP:$AP,AI_PF!$A:$A,$A117))</f>
        <v>42598800000</v>
      </c>
      <c r="R117">
        <f>IF($A117="","",SUMIFS(AI_PF!$AW:$AW,AI_PF!$A:$A,$A117))</f>
        <v>39327271600</v>
      </c>
      <c r="S117">
        <f>IF($A117="","",SUMIFS(AI_PF!$AZ:$AZ,AI_PF!$A:$A,$A117))</f>
        <v>17330867200</v>
      </c>
      <c r="T117">
        <f>IF($A117="","",SUMIFS(AI_PF!$CA:$CA,AI_PF!$A:$A,$A117))</f>
        <v>21996404400</v>
      </c>
      <c r="U117">
        <f>IF($A117="","",SUMIFS(AI_PF!$CE:$CE,AI_PF!$A:$A,$A117))</f>
        <v>21996404400</v>
      </c>
      <c r="V117">
        <f>IF($A117="","",IFERROR(VLOOKUP($A117,AI_PF!$A:$CO,93,FALSE),""))</f>
        <v>-1.862645149230957E-8</v>
      </c>
      <c r="W117">
        <f>IF($A117="","",COUNTIF(AI_PF!$A:$A,$A117))</f>
        <v>1</v>
      </c>
      <c r="X117">
        <f ca="1">IF($A117="","",COUNTIF(LookThrough!$A:$A,J117))</f>
        <v>0</v>
      </c>
    </row>
    <row r="118" spans="1:24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IF($A118="","",IFERROR(VLOOKUP($A118,Data_Raw!$A:$G,5,FALSE),""))</f>
        <v>KOR</v>
      </c>
      <c r="O118" t="str">
        <f>IF($A118="","",IFERROR(VLOOKUP($A118,Data_Raw!$A:$G,6,FALSE),""))</f>
        <v>BTL</v>
      </c>
      <c r="P118" t="str">
        <f>IF($A118="","",IFERROR(VLOOKUP($A118,Data_Raw!$A:$G,7,FALSE),""))</f>
        <v>Transportation</v>
      </c>
      <c r="Q118">
        <f>IF($A118="","",SUMIFS(AI_PF!$AP:$AP,AI_PF!$A:$A,$A118))</f>
        <v>10472000000</v>
      </c>
      <c r="R118">
        <f>IF($A118="","",SUMIFS(AI_PF!$AW:$AW,AI_PF!$A:$A,$A118))</f>
        <v>9657000000</v>
      </c>
      <c r="S118">
        <f>IF($A118="","",SUMIFS(AI_PF!$AZ:$AZ,AI_PF!$A:$A,$A118))</f>
        <v>3171976701</v>
      </c>
      <c r="T118">
        <f>IF($A118="","",SUMIFS(AI_PF!$CA:$CA,AI_PF!$A:$A,$A118))</f>
        <v>6486320563</v>
      </c>
      <c r="U118">
        <f>IF($A118="","",SUMIFS(AI_PF!$CE:$CE,AI_PF!$A:$A,$A118))</f>
        <v>6485023299</v>
      </c>
      <c r="V118">
        <f>IF($A118="","",IFERROR(VLOOKUP($A118,AI_PF!$A:$CO,93,FALSE),""))</f>
        <v>0</v>
      </c>
      <c r="W118">
        <f>IF($A118="","",COUNTIF(AI_PF!$A:$A,$A118))</f>
        <v>3</v>
      </c>
      <c r="X118">
        <f ca="1">IF($A118="","",COUNTIF(LookThrough!$A:$A,J118))</f>
        <v>0</v>
      </c>
    </row>
    <row r="119" spans="1:24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IF($A119="","",IFERROR(VLOOKUP($A119,Data_Raw!$A:$G,5,FALSE),""))</f>
        <v>US</v>
      </c>
      <c r="O119" t="str">
        <f>IF($A119="","",IFERROR(VLOOKUP($A119,Data_Raw!$A:$G,6,FALSE),""))</f>
        <v>Senior|Core</v>
      </c>
      <c r="P119" t="str">
        <f>IF($A119="","",IFERROR(VLOOKUP($A119,Data_Raw!$A:$G,7,FALSE),""))</f>
        <v>Office</v>
      </c>
      <c r="Q119">
        <f>IF($A119="","",SUMIFS(AI_PF!$AP:$AP,AI_PF!$A:$A,$A119))</f>
        <v>71500000000</v>
      </c>
      <c r="R119">
        <f>IF($A119="","",SUMIFS(AI_PF!$AW:$AW,AI_PF!$A:$A,$A119))</f>
        <v>98197476307</v>
      </c>
      <c r="S119">
        <f>IF($A119="","",SUMIFS(AI_PF!$AZ:$AZ,AI_PF!$A:$A,$A119))</f>
        <v>15010204270</v>
      </c>
      <c r="T119">
        <f>IF($A119="","",SUMIFS(AI_PF!$CA:$CA,AI_PF!$A:$A,$A119))</f>
        <v>82863389262</v>
      </c>
      <c r="U119">
        <f>IF($A119="","",SUMIFS(AI_PF!$CE:$CE,AI_PF!$A:$A,$A119))</f>
        <v>77162132644</v>
      </c>
      <c r="V119">
        <f>IF($A119="","",IFERROR(VLOOKUP($A119,AI_PF!$A:$CO,93,FALSE),""))</f>
        <v>3.083062469959259</v>
      </c>
      <c r="W119">
        <f>IF($A119="","",COUNTIF(AI_PF!$A:$A,$A119))</f>
        <v>1</v>
      </c>
      <c r="X119">
        <f ca="1">IF($A119="","",COUNTIF(LookThrough!$A:$A,J119))</f>
        <v>1</v>
      </c>
    </row>
    <row r="120" spans="1:24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IF($A120="","",IFERROR(VLOOKUP($A120,Data_Raw!$A:$G,5,FALSE),""))</f>
        <v>KOR</v>
      </c>
      <c r="O120" t="str">
        <f>IF($A120="","",IFERROR(VLOOKUP($A120,Data_Raw!$A:$G,6,FALSE),""))</f>
        <v>PF대출</v>
      </c>
      <c r="P120" t="str">
        <f>IF($A120="","",IFERROR(VLOOKUP($A120,Data_Raw!$A:$G,7,FALSE),""))</f>
        <v>Residential</v>
      </c>
      <c r="Q120">
        <f>IF($A120="","",SUMIFS(AI_PF!$AP:$AP,AI_PF!$A:$A,$A120))</f>
        <v>100000000000</v>
      </c>
      <c r="R120">
        <f>IF($A120="","",SUMIFS(AI_PF!$AW:$AW,AI_PF!$A:$A,$A120))</f>
        <v>100000000000</v>
      </c>
      <c r="S120">
        <f>IF($A120="","",SUMIFS(AI_PF!$AZ:$AZ,AI_PF!$A:$A,$A120))</f>
        <v>5518900000</v>
      </c>
      <c r="T120">
        <f>IF($A120="","",SUMIFS(AI_PF!$CA:$CA,AI_PF!$A:$A,$A120))</f>
        <v>94500000000</v>
      </c>
      <c r="U120">
        <f>IF($A120="","",SUMIFS(AI_PF!$CE:$CE,AI_PF!$A:$A,$A120))</f>
        <v>94481100000</v>
      </c>
      <c r="V120">
        <f>IF($A120="","",IFERROR(VLOOKUP($A120,AI_PF!$A:$CO,93,FALSE),""))</f>
        <v>2.5444813000000002</v>
      </c>
      <c r="W120">
        <f>IF($A120="","",COUNTIF(AI_PF!$A:$A,$A120))</f>
        <v>2</v>
      </c>
      <c r="X120">
        <f ca="1">IF($A120="","",COUNTIF(LookThrough!$A:$A,J120))</f>
        <v>0</v>
      </c>
    </row>
    <row r="121" spans="1:24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IF($A121="","",IFERROR(VLOOKUP($A121,Data_Raw!$A:$G,5,FALSE),""))</f>
        <v>KOR</v>
      </c>
      <c r="O121" t="str">
        <f>IF($A121="","",IFERROR(VLOOKUP($A121,Data_Raw!$A:$G,6,FALSE),""))</f>
        <v>BTL</v>
      </c>
      <c r="P121" t="str">
        <f>IF($A121="","",IFERROR(VLOOKUP($A121,Data_Raw!$A:$G,7,FALSE),""))</f>
        <v>Transportation</v>
      </c>
      <c r="Q121">
        <f>IF($A121="","",SUMIFS(AI_PF!$AP:$AP,AI_PF!$A:$A,$A121))</f>
        <v>51600000000</v>
      </c>
      <c r="R121">
        <f>IF($A121="","",SUMIFS(AI_PF!$AW:$AW,AI_PF!$A:$A,$A121))</f>
        <v>50439075000</v>
      </c>
      <c r="S121">
        <f>IF($A121="","",SUMIFS(AI_PF!$AZ:$AZ,AI_PF!$A:$A,$A121))</f>
        <v>24815207032</v>
      </c>
      <c r="T121">
        <f>IF($A121="","",SUMIFS(AI_PF!$CA:$CA,AI_PF!$A:$A,$A121))</f>
        <v>25630425352</v>
      </c>
      <c r="U121">
        <f>IF($A121="","",SUMIFS(AI_PF!$CE:$CE,AI_PF!$A:$A,$A121))</f>
        <v>25656440234</v>
      </c>
      <c r="V121">
        <f>IF($A121="","",IFERROR(VLOOKUP($A121,AI_PF!$A:$CO,93,FALSE),""))</f>
        <v>3.9629933238029489</v>
      </c>
      <c r="W121">
        <f>IF($A121="","",COUNTIF(AI_PF!$A:$A,$A121))</f>
        <v>1</v>
      </c>
      <c r="X121">
        <f ca="1">IF($A121="","",COUNTIF(LookThrough!$A:$A,J121))</f>
        <v>1</v>
      </c>
    </row>
    <row r="122" spans="1:24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IF($A122="","",IFERROR(VLOOKUP($A122,Data_Raw!$A:$G,5,FALSE),""))</f>
        <v>MENA</v>
      </c>
      <c r="O122" t="str">
        <f>IF($A122="","",IFERROR(VLOOKUP($A122,Data_Raw!$A:$G,6,FALSE),""))</f>
        <v>Late</v>
      </c>
      <c r="P122" t="str">
        <f>IF($A122="","",IFERROR(VLOOKUP($A122,Data_Raw!$A:$G,7,FALSE),""))</f>
        <v>SaaS|Platform</v>
      </c>
      <c r="Q122">
        <f>IF($A122="","",SUMIFS(AI_PF!$AP:$AP,AI_PF!$A:$A,$A122))</f>
        <v>26000000000</v>
      </c>
      <c r="R122">
        <f>IF($A122="","",SUMIFS(AI_PF!$AW:$AW,AI_PF!$A:$A,$A122))</f>
        <v>22815300846</v>
      </c>
      <c r="S122">
        <f>IF($A122="","",SUMIFS(AI_PF!$AZ:$AZ,AI_PF!$A:$A,$A122))</f>
        <v>1836947400</v>
      </c>
      <c r="T122">
        <f>IF($A122="","",SUMIFS(AI_PF!$CA:$CA,AI_PF!$A:$A,$A122))</f>
        <v>21940392225</v>
      </c>
      <c r="U122">
        <f>IF($A122="","",SUMIFS(AI_PF!$CE:$CE,AI_PF!$A:$A,$A122))</f>
        <v>49545079300</v>
      </c>
      <c r="V122">
        <f>IF($A122="","",IFERROR(VLOOKUP($A122,AI_PF!$A:$CO,93,FALSE),""))</f>
        <v>13.743969798088074</v>
      </c>
      <c r="W122">
        <f>IF($A122="","",COUNTIF(AI_PF!$A:$A,$A122))</f>
        <v>1</v>
      </c>
      <c r="X122">
        <f ca="1">IF($A122="","",COUNTIF(LookThrough!$A:$A,J122))</f>
        <v>7</v>
      </c>
    </row>
    <row r="123" spans="1:24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 t="str">
        <f>IF($A123="","",IFERROR(VLOOKUP($A123,Data_Raw!$A:$G,5,FALSE),""))</f>
        <v>US</v>
      </c>
      <c r="O123" t="str">
        <f>IF($A123="","",IFERROR(VLOOKUP($A123,Data_Raw!$A:$G,6,FALSE),""))</f>
        <v>Senior|Core</v>
      </c>
      <c r="P123" t="str">
        <f>IF($A123="","",IFERROR(VLOOKUP($A123,Data_Raw!$A:$G,7,FALSE),""))</f>
        <v>Hotel</v>
      </c>
      <c r="Q123">
        <f>IF($A123="","",SUMIFS(AI_PF!$AP:$AP,AI_PF!$A:$A,$A123))</f>
        <v>53300000000</v>
      </c>
      <c r="R123">
        <f>IF($A123="","",SUMIFS(AI_PF!$AW:$AW,AI_PF!$A:$A,$A123))</f>
        <v>66201838698</v>
      </c>
      <c r="S123">
        <f>IF($A123="","",SUMIFS(AI_PF!$AZ:$AZ,AI_PF!$A:$A,$A123))</f>
        <v>4226430734</v>
      </c>
      <c r="T123">
        <f>IF($A123="","",SUMIFS(AI_PF!$CA:$CA,AI_PF!$A:$A,$A123))</f>
        <v>61975407964</v>
      </c>
      <c r="U123">
        <f>IF($A123="","",SUMIFS(AI_PF!$CE:$CE,AI_PF!$A:$A,$A123))</f>
        <v>64076827544</v>
      </c>
      <c r="V123">
        <f>IF($A123="","",IFERROR(VLOOKUP($A123,AI_PF!$A:$CO,93,FALSE),""))</f>
        <v>2.782953679561615</v>
      </c>
      <c r="W123">
        <f>IF($A123="","",COUNTIF(AI_PF!$A:$A,$A123))</f>
        <v>1</v>
      </c>
      <c r="X123">
        <f ca="1">IF($A123="","",COUNTIF(LookThrough!$A:$A,J123))</f>
        <v>1</v>
      </c>
    </row>
    <row r="124" spans="1:24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IF($A124="","",IFERROR(VLOOKUP($A124,Data_Raw!$A:$G,5,FALSE),""))</f>
        <v>KOR</v>
      </c>
      <c r="O124" t="str">
        <f>IF($A124="","",IFERROR(VLOOKUP($A124,Data_Raw!$A:$G,6,FALSE),""))</f>
        <v>BTO</v>
      </c>
      <c r="P124" t="str">
        <f>IF($A124="","",IFERROR(VLOOKUP($A124,Data_Raw!$A:$G,7,FALSE),""))</f>
        <v>Transportation</v>
      </c>
      <c r="Q124">
        <f>IF($A124="","",SUMIFS(AI_PF!$AP:$AP,AI_PF!$A:$A,$A124))</f>
        <v>25000000000</v>
      </c>
      <c r="R124">
        <f>IF($A124="","",SUMIFS(AI_PF!$AW:$AW,AI_PF!$A:$A,$A124))</f>
        <v>12408000000</v>
      </c>
      <c r="S124">
        <f>IF($A124="","",SUMIFS(AI_PF!$AZ:$AZ,AI_PF!$A:$A,$A124))</f>
        <v>20730783</v>
      </c>
      <c r="T124">
        <f>IF($A124="","",SUMIFS(AI_PF!$CA:$CA,AI_PF!$A:$A,$A124))</f>
        <v>12408000000</v>
      </c>
      <c r="U124">
        <f>IF($A124="","",SUMIFS(AI_PF!$CE:$CE,AI_PF!$A:$A,$A124))</f>
        <v>12387269217</v>
      </c>
      <c r="V124">
        <f>IF($A124="","",IFERROR(VLOOKUP($A124,AI_PF!$A:$CO,93,FALSE),""))</f>
        <v>3.6607981999999999</v>
      </c>
      <c r="W124">
        <f>IF($A124="","",COUNTIF(AI_PF!$A:$A,$A124))</f>
        <v>1</v>
      </c>
      <c r="X124">
        <f ca="1">IF($A124="","",COUNTIF(LookThrough!$A:$A,J124))</f>
        <v>0</v>
      </c>
    </row>
    <row r="125" spans="1:24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IF($A125="","",IFERROR(VLOOKUP($A125,Data_Raw!$A:$G,5,FALSE),""))</f>
        <v>KOR</v>
      </c>
      <c r="O125" t="str">
        <f>IF($A125="","",IFERROR(VLOOKUP($A125,Data_Raw!$A:$G,6,FALSE),""))</f>
        <v>Equity|Core</v>
      </c>
      <c r="P125" t="str">
        <f>IF($A125="","",IFERROR(VLOOKUP($A125,Data_Raw!$A:$G,7,FALSE),""))</f>
        <v>Distressed</v>
      </c>
      <c r="Q125">
        <f>IF($A125="","",SUMIFS(AI_PF!$AP:$AP,AI_PF!$A:$A,$A125))</f>
        <v>50000000000</v>
      </c>
      <c r="R125">
        <f>IF($A125="","",SUMIFS(AI_PF!$AW:$AW,AI_PF!$A:$A,$A125))</f>
        <v>49933000000</v>
      </c>
      <c r="S125">
        <f>IF($A125="","",SUMIFS(AI_PF!$AZ:$AZ,AI_PF!$A:$A,$A125))</f>
        <v>46219199654</v>
      </c>
      <c r="T125">
        <f>IF($A125="","",SUMIFS(AI_PF!$CA:$CA,AI_PF!$A:$A,$A125))</f>
        <v>13662393</v>
      </c>
      <c r="U125">
        <f>IF($A125="","",SUMIFS(AI_PF!$CE:$CE,AI_PF!$A:$A,$A125))</f>
        <v>165915420</v>
      </c>
      <c r="V125">
        <f>IF($A125="","",IFERROR(VLOOKUP($A125,AI_PF!$A:$CO,93,FALSE),""))</f>
        <v>0.71495622396469127</v>
      </c>
      <c r="W125">
        <f>IF($A125="","",COUNTIF(AI_PF!$A:$A,$A125))</f>
        <v>1</v>
      </c>
      <c r="X125">
        <f ca="1">IF($A125="","",COUNTIF(LookThrough!$A:$A,J125))</f>
        <v>4</v>
      </c>
    </row>
    <row r="126" spans="1:24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IF($A126="","",IFERROR(VLOOKUP($A126,Data_Raw!$A:$G,5,FALSE),""))</f>
        <v>US</v>
      </c>
      <c r="O126" t="str">
        <f>IF($A126="","",IFERROR(VLOOKUP($A126,Data_Raw!$A:$G,6,FALSE),""))</f>
        <v>Senior|Core</v>
      </c>
      <c r="P126" t="str">
        <f>IF($A126="","",IFERROR(VLOOKUP($A126,Data_Raw!$A:$G,7,FALSE),""))</f>
        <v>Office</v>
      </c>
      <c r="Q126">
        <f>IF($A126="","",SUMIFS(AI_PF!$AP:$AP,AI_PF!$A:$A,$A126))</f>
        <v>80000000000</v>
      </c>
      <c r="R126">
        <f>IF($A126="","",SUMIFS(AI_PF!$AW:$AW,AI_PF!$A:$A,$A126))</f>
        <v>106817833500</v>
      </c>
      <c r="S126">
        <f>IF($A126="","",SUMIFS(AI_PF!$AZ:$AZ,AI_PF!$A:$A,$A126))</f>
        <v>14531980645</v>
      </c>
      <c r="T126">
        <f>IF($A126="","",SUMIFS(AI_PF!$CA:$CA,AI_PF!$A:$A,$A126))</f>
        <v>92253167072</v>
      </c>
      <c r="U126">
        <f>IF($A126="","",SUMIFS(AI_PF!$CE:$CE,AI_PF!$A:$A,$A126))</f>
        <v>73612024095</v>
      </c>
      <c r="V126">
        <f>IF($A126="","",IFERROR(VLOOKUP($A126,AI_PF!$A:$CO,93,FALSE),""))</f>
        <v>-0.24478092789649969</v>
      </c>
      <c r="W126">
        <f>IF($A126="","",COUNTIF(AI_PF!$A:$A,$A126))</f>
        <v>1</v>
      </c>
      <c r="X126">
        <f ca="1">IF($A126="","",COUNTIF(LookThrough!$A:$A,J126))</f>
        <v>1</v>
      </c>
    </row>
    <row r="127" spans="1:24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IF($A127="","",IFERROR(VLOOKUP($A127,Data_Raw!$A:$G,5,FALSE),""))</f>
        <v>KOR</v>
      </c>
      <c r="O127" t="str">
        <f>IF($A127="","",IFERROR(VLOOKUP($A127,Data_Raw!$A:$G,6,FALSE),""))</f>
        <v>BTO</v>
      </c>
      <c r="P127" t="str">
        <f>IF($A127="","",IFERROR(VLOOKUP($A127,Data_Raw!$A:$G,7,FALSE),""))</f>
        <v>Transportation</v>
      </c>
      <c r="Q127">
        <f>IF($A127="","",SUMIFS(AI_PF!$AP:$AP,AI_PF!$A:$A,$A127))</f>
        <v>100000000000</v>
      </c>
      <c r="R127">
        <f>IF($A127="","",SUMIFS(AI_PF!$AW:$AW,AI_PF!$A:$A,$A127))</f>
        <v>85511829268</v>
      </c>
      <c r="S127">
        <f>IF($A127="","",SUMIFS(AI_PF!$AZ:$AZ,AI_PF!$A:$A,$A127))</f>
        <v>3988780504</v>
      </c>
      <c r="T127">
        <f>IF($A127="","",SUMIFS(AI_PF!$CA:$CA,AI_PF!$A:$A,$A127))</f>
        <v>81570185812</v>
      </c>
      <c r="U127">
        <f>IF($A127="","",SUMIFS(AI_PF!$CE:$CE,AI_PF!$A:$A,$A127))</f>
        <v>87745542910</v>
      </c>
      <c r="V127">
        <f>IF($A127="","",IFERROR(VLOOKUP($A127,AI_PF!$A:$CO,93,FALSE),""))</f>
        <v>6.3097968697547913</v>
      </c>
      <c r="W127">
        <f>IF($A127="","",COUNTIF(AI_PF!$A:$A,$A127))</f>
        <v>2</v>
      </c>
      <c r="X127">
        <f ca="1">IF($A127="","",COUNTIF(LookThrough!$A:$A,J127))</f>
        <v>4</v>
      </c>
    </row>
    <row r="128" spans="1:24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 t="str">
        <f>IF($A128="","",IFERROR(VLOOKUP($A128,Data_Raw!$A:$G,5,FALSE),""))</f>
        <v>Global</v>
      </c>
      <c r="O128" t="str">
        <f>IF($A128="","",IFERROR(VLOOKUP($A128,Data_Raw!$A:$G,6,FALSE),""))</f>
        <v>Late</v>
      </c>
      <c r="P128" t="str">
        <f>IF($A128="","",IFERROR(VLOOKUP($A128,Data_Raw!$A:$G,7,FALSE),""))</f>
        <v>General</v>
      </c>
      <c r="Q128">
        <f>IF($A128="","",SUMIFS(AI_PF!$AP:$AP,AI_PF!$A:$A,$A128))</f>
        <v>125300000000</v>
      </c>
      <c r="R128">
        <f>IF($A128="","",SUMIFS(AI_PF!$AW:$AW,AI_PF!$A:$A,$A128))</f>
        <v>90220120792</v>
      </c>
      <c r="S128">
        <f>IF($A128="","",SUMIFS(AI_PF!$AZ:$AZ,AI_PF!$A:$A,$A128))</f>
        <v>13942211150</v>
      </c>
      <c r="T128">
        <f>IF($A128="","",SUMIFS(AI_PF!$CA:$CA,AI_PF!$A:$A,$A128))</f>
        <v>79218674325</v>
      </c>
      <c r="U128">
        <f>IF($A128="","",SUMIFS(AI_PF!$CE:$CE,AI_PF!$A:$A,$A128))</f>
        <v>90087829046</v>
      </c>
      <c r="V128">
        <f>IF($A128="","",IFERROR(VLOOKUP($A128,AI_PF!$A:$CO,93,FALSE),""))</f>
        <v>6.9751778244972247</v>
      </c>
      <c r="W128">
        <f>IF($A128="","",COUNTIF(AI_PF!$A:$A,$A128))</f>
        <v>1</v>
      </c>
      <c r="X128">
        <f ca="1">IF($A128="","",COUNTIF(LookThrough!$A:$A,J128))</f>
        <v>93</v>
      </c>
    </row>
    <row r="129" spans="1:24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IF($A129="","",IFERROR(VLOOKUP($A129,Data_Raw!$A:$G,5,FALSE),""))</f>
        <v>KOR</v>
      </c>
      <c r="O129" t="str">
        <f>IF($A129="","",IFERROR(VLOOKUP($A129,Data_Raw!$A:$G,6,FALSE),""))</f>
        <v>Non-PPP</v>
      </c>
      <c r="P129" t="str">
        <f>IF($A129="","",IFERROR(VLOOKUP($A129,Data_Raw!$A:$G,7,FALSE),""))</f>
        <v>Energy</v>
      </c>
      <c r="Q129">
        <f>IF($A129="","",SUMIFS(AI_PF!$AP:$AP,AI_PF!$A:$A,$A129))</f>
        <v>50000000000</v>
      </c>
      <c r="R129">
        <f>IF($A129="","",SUMIFS(AI_PF!$AW:$AW,AI_PF!$A:$A,$A129))</f>
        <v>50013940281</v>
      </c>
      <c r="S129">
        <f>IF($A129="","",SUMIFS(AI_PF!$AZ:$AZ,AI_PF!$A:$A,$A129))</f>
        <v>21058032265</v>
      </c>
      <c r="T129">
        <f>IF($A129="","",SUMIFS(AI_PF!$CA:$CA,AI_PF!$A:$A,$A129))</f>
        <v>28963146987</v>
      </c>
      <c r="U129">
        <f>IF($A129="","",SUMIFS(AI_PF!$CE:$CE,AI_PF!$A:$A,$A129))</f>
        <v>32094447764</v>
      </c>
      <c r="V129">
        <f>IF($A129="","",IFERROR(VLOOKUP($A129,AI_PF!$A:$CO,93,FALSE),""))</f>
        <v>3.6420523</v>
      </c>
      <c r="W129">
        <f>IF($A129="","",COUNTIF(AI_PF!$A:$A,$A129))</f>
        <v>2</v>
      </c>
      <c r="X129">
        <f ca="1">IF($A129="","",COUNTIF(LookThrough!$A:$A,J129))</f>
        <v>0</v>
      </c>
    </row>
    <row r="130" spans="1:24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 t="str">
        <f>IF($A130="","",IFERROR(VLOOKUP($A130,Data_Raw!$A:$G,5,FALSE),""))</f>
        <v>US</v>
      </c>
      <c r="O130" t="str">
        <f>IF($A130="","",IFERROR(VLOOKUP($A130,Data_Raw!$A:$G,6,FALSE),""))</f>
        <v>Senior|Core</v>
      </c>
      <c r="P130" t="str">
        <f>IF($A130="","",IFERROR(VLOOKUP($A130,Data_Raw!$A:$G,7,FALSE),""))</f>
        <v>Office</v>
      </c>
      <c r="Q130">
        <f>IF($A130="","",SUMIFS(AI_PF!$AP:$AP,AI_PF!$A:$A,$A130))</f>
        <v>105000000000</v>
      </c>
      <c r="R130">
        <f>IF($A130="","",SUMIFS(AI_PF!$AW:$AW,AI_PF!$A:$A,$A130))</f>
        <v>116295079819</v>
      </c>
      <c r="S130">
        <f>IF($A130="","",SUMIFS(AI_PF!$AZ:$AZ,AI_PF!$A:$A,$A130))</f>
        <v>16813055055</v>
      </c>
      <c r="T130">
        <f>IF($A130="","",SUMIFS(AI_PF!$CA:$CA,AI_PF!$A:$A,$A130))</f>
        <v>99293178447</v>
      </c>
      <c r="U130">
        <f>IF($A130="","",SUMIFS(AI_PF!$CE:$CE,AI_PF!$A:$A,$A130))</f>
        <v>97476649809</v>
      </c>
      <c r="V130">
        <f>IF($A130="","",IFERROR(VLOOKUP($A130,AI_PF!$A:$CO,93,FALSE),""))</f>
        <v>4.0908828377723694</v>
      </c>
      <c r="W130">
        <f>IF($A130="","",COUNTIF(AI_PF!$A:$A,$A130))</f>
        <v>1</v>
      </c>
      <c r="X130">
        <f ca="1">IF($A130="","",COUNTIF(LookThrough!$A:$A,J130))</f>
        <v>1</v>
      </c>
    </row>
    <row r="131" spans="1:24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IF($A131="","",IFERROR(VLOOKUP($A131,Data_Raw!$A:$G,5,FALSE),""))</f>
        <v>Europe</v>
      </c>
      <c r="O131" t="str">
        <f>IF($A131="","",IFERROR(VLOOKUP($A131,Data_Raw!$A:$G,6,FALSE),""))</f>
        <v>Non-PPP</v>
      </c>
      <c r="P131" t="str">
        <f>IF($A131="","",IFERROR(VLOOKUP($A131,Data_Raw!$A:$G,7,FALSE),""))</f>
        <v>Gas</v>
      </c>
      <c r="Q131">
        <f>IF($A131="","",SUMIFS(AI_PF!$AP:$AP,AI_PF!$A:$A,$A131))</f>
        <v>482535420000</v>
      </c>
      <c r="R131">
        <f>IF($A131="","",SUMIFS(AI_PF!$AW:$AW,AI_PF!$A:$A,$A131))</f>
        <v>521122999690</v>
      </c>
      <c r="S131">
        <f>IF($A131="","",SUMIFS(AI_PF!$AZ:$AZ,AI_PF!$A:$A,$A131))</f>
        <v>16048283842</v>
      </c>
      <c r="T131">
        <f>IF($A131="","",SUMIFS(AI_PF!$CA:$CA,AI_PF!$A:$A,$A131))</f>
        <v>507749068557</v>
      </c>
      <c r="U131">
        <f>IF($A131="","",SUMIFS(AI_PF!$CE:$CE,AI_PF!$A:$A,$A131))</f>
        <v>537925551448</v>
      </c>
      <c r="V131">
        <f>IF($A131="","",IFERROR(VLOOKUP($A131,AI_PF!$A:$CO,93,FALSE),""))</f>
        <v>5.8460023999214172</v>
      </c>
      <c r="W131">
        <f>IF($A131="","",COUNTIF(AI_PF!$A:$A,$A131))</f>
        <v>1</v>
      </c>
      <c r="X131">
        <f ca="1">IF($A131="","",COUNTIF(LookThrough!$A:$A,J131))</f>
        <v>1</v>
      </c>
    </row>
    <row r="132" spans="1:24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IF($A132="","",IFERROR(VLOOKUP($A132,Data_Raw!$A:$G,5,FALSE),""))</f>
        <v>KOR</v>
      </c>
      <c r="O132" t="str">
        <f>IF($A132="","",IFERROR(VLOOKUP($A132,Data_Raw!$A:$G,6,FALSE),""))</f>
        <v>Non-PPP</v>
      </c>
      <c r="P132" t="str">
        <f>IF($A132="","",IFERROR(VLOOKUP($A132,Data_Raw!$A:$G,7,FALSE),""))</f>
        <v>Energy</v>
      </c>
      <c r="Q132">
        <f>IF($A132="","",SUMIFS(AI_PF!$AP:$AP,AI_PF!$A:$A,$A132))</f>
        <v>68500000000</v>
      </c>
      <c r="R132">
        <f>IF($A132="","",SUMIFS(AI_PF!$AW:$AW,AI_PF!$A:$A,$A132))</f>
        <v>60374341317</v>
      </c>
      <c r="S132">
        <f>IF($A132="","",SUMIFS(AI_PF!$AZ:$AZ,AI_PF!$A:$A,$A132))</f>
        <v>16570065403</v>
      </c>
      <c r="T132">
        <f>IF($A132="","",SUMIFS(AI_PF!$CA:$CA,AI_PF!$A:$A,$A132))</f>
        <v>43810870713</v>
      </c>
      <c r="U132">
        <f>IF($A132="","",SUMIFS(AI_PF!$CE:$CE,AI_PF!$A:$A,$A132))</f>
        <v>43744502263</v>
      </c>
      <c r="V132">
        <f>IF($A132="","",IFERROR(VLOOKUP($A132,AI_PF!$A:$CO,93,FALSE),""))</f>
        <v>4.5229491591453534</v>
      </c>
      <c r="W132">
        <f>IF($A132="","",COUNTIF(AI_PF!$A:$A,$A132))</f>
        <v>1</v>
      </c>
      <c r="X132">
        <f ca="1">IF($A132="","",COUNTIF(LookThrough!$A:$A,J132))</f>
        <v>5</v>
      </c>
    </row>
    <row r="133" spans="1:24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IF($A133="","",IFERROR(VLOOKUP($A133,Data_Raw!$A:$G,5,FALSE),""))</f>
        <v>KOR</v>
      </c>
      <c r="O133" t="str">
        <f>IF($A133="","",IFERROR(VLOOKUP($A133,Data_Raw!$A:$G,6,FALSE),""))</f>
        <v>Non-PPP</v>
      </c>
      <c r="P133" t="str">
        <f>IF($A133="","",IFERROR(VLOOKUP($A133,Data_Raw!$A:$G,7,FALSE),""))</f>
        <v>Energy</v>
      </c>
      <c r="Q133">
        <f>IF($A133="","",SUMIFS(AI_PF!$AP:$AP,AI_PF!$A:$A,$A133))</f>
        <v>450000000000</v>
      </c>
      <c r="R133">
        <f>IF($A133="","",SUMIFS(AI_PF!$AW:$AW,AI_PF!$A:$A,$A133))</f>
        <v>449780000000</v>
      </c>
      <c r="S133">
        <f>IF($A133="","",SUMIFS(AI_PF!$AZ:$AZ,AI_PF!$A:$A,$A133))</f>
        <v>78051399785</v>
      </c>
      <c r="T133">
        <f>IF($A133="","",SUMIFS(AI_PF!$CA:$CA,AI_PF!$A:$A,$A133))</f>
        <v>372100700917</v>
      </c>
      <c r="U133">
        <f>IF($A133="","",SUMIFS(AI_PF!$CE:$CE,AI_PF!$A:$A,$A133))</f>
        <v>371728600215</v>
      </c>
      <c r="V133">
        <f>IF($A133="","",IFERROR(VLOOKUP($A133,AI_PF!$A:$CO,93,FALSE),""))</f>
        <v>3.6983353999999999</v>
      </c>
      <c r="W133">
        <f>IF($A133="","",COUNTIF(AI_PF!$A:$A,$A133))</f>
        <v>2</v>
      </c>
      <c r="X133">
        <f ca="1">IF($A133="","",COUNTIF(LookThrough!$A:$A,J133))</f>
        <v>0</v>
      </c>
    </row>
    <row r="134" spans="1:24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IF($A134="","",IFERROR(VLOOKUP($A134,Data_Raw!$A:$G,5,FALSE),""))</f>
        <v>Global</v>
      </c>
      <c r="O134" t="str">
        <f>IF($A134="","",IFERROR(VLOOKUP($A134,Data_Raw!$A:$G,6,FALSE),""))</f>
        <v>Equity|Core</v>
      </c>
      <c r="P134" t="str">
        <f>IF($A134="","",IFERROR(VLOOKUP($A134,Data_Raw!$A:$G,7,FALSE),""))</f>
        <v>General</v>
      </c>
      <c r="Q134">
        <f>IF($A134="","",SUMIFS(AI_PF!$AP:$AP,AI_PF!$A:$A,$A134))</f>
        <v>103005000000</v>
      </c>
      <c r="R134">
        <f>IF($A134="","",SUMIFS(AI_PF!$AW:$AW,AI_PF!$A:$A,$A134))</f>
        <v>108773866443</v>
      </c>
      <c r="S134">
        <f>IF($A134="","",SUMIFS(AI_PF!$AZ:$AZ,AI_PF!$A:$A,$A134))</f>
        <v>113179871005</v>
      </c>
      <c r="T134">
        <f>IF($A134="","",SUMIFS(AI_PF!$CA:$CA,AI_PF!$A:$A,$A134))</f>
        <v>8102229040</v>
      </c>
      <c r="U134">
        <f>IF($A134="","",SUMIFS(AI_PF!$CE:$CE,AI_PF!$A:$A,$A134))</f>
        <v>11243041699</v>
      </c>
      <c r="V134">
        <f>IF($A134="","",IFERROR(VLOOKUP($A134,AI_PF!$A:$CO,93,FALSE),""))</f>
        <v>8.7903329730033875</v>
      </c>
      <c r="W134">
        <f>IF($A134="","",COUNTIF(AI_PF!$A:$A,$A134))</f>
        <v>1</v>
      </c>
      <c r="X134">
        <f ca="1">IF($A134="","",COUNTIF(LookThrough!$A:$A,J134))</f>
        <v>5</v>
      </c>
    </row>
    <row r="135" spans="1:24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IF($A135="","",IFERROR(VLOOKUP($A135,Data_Raw!$A:$G,5,FALSE),""))</f>
        <v>KOR</v>
      </c>
      <c r="O135" t="str">
        <f>IF($A135="","",IFERROR(VLOOKUP($A135,Data_Raw!$A:$G,6,FALSE),""))</f>
        <v>BTO</v>
      </c>
      <c r="P135" t="str">
        <f>IF($A135="","",IFERROR(VLOOKUP($A135,Data_Raw!$A:$G,7,FALSE),""))</f>
        <v>Transportation</v>
      </c>
      <c r="Q135">
        <f>IF($A135="","",SUMIFS(AI_PF!$AP:$AP,AI_PF!$A:$A,$A135))</f>
        <v>40000000000</v>
      </c>
      <c r="R135">
        <f>IF($A135="","",SUMIFS(AI_PF!$AW:$AW,AI_PF!$A:$A,$A135))</f>
        <v>39243921569</v>
      </c>
      <c r="S135">
        <f>IF($A135="","",SUMIFS(AI_PF!$AZ:$AZ,AI_PF!$A:$A,$A135))</f>
        <v>13429968269</v>
      </c>
      <c r="T135">
        <f>IF($A135="","",SUMIFS(AI_PF!$CA:$CA,AI_PF!$A:$A,$A135))</f>
        <v>26018596894</v>
      </c>
      <c r="U135">
        <f>IF($A135="","",SUMIFS(AI_PF!$CE:$CE,AI_PF!$A:$A,$A135))</f>
        <v>26541570692</v>
      </c>
      <c r="V135">
        <f>IF($A135="","",IFERROR(VLOOKUP($A135,AI_PF!$A:$CO,93,FALSE),""))</f>
        <v>3.8607230782508855</v>
      </c>
      <c r="W135">
        <f>IF($A135="","",COUNTIF(AI_PF!$A:$A,$A135))</f>
        <v>1</v>
      </c>
      <c r="X135">
        <f ca="1">IF($A135="","",COUNTIF(LookThrough!$A:$A,J135))</f>
        <v>3</v>
      </c>
    </row>
    <row r="136" spans="1:24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IF($A136="","",IFERROR(VLOOKUP($A136,Data_Raw!$A:$G,5,FALSE),""))</f>
        <v>KOR</v>
      </c>
      <c r="O136" t="str">
        <f>IF($A136="","",IFERROR(VLOOKUP($A136,Data_Raw!$A:$G,6,FALSE),""))</f>
        <v>담보대출</v>
      </c>
      <c r="P136" t="str">
        <f>IF($A136="","",IFERROR(VLOOKUP($A136,Data_Raw!$A:$G,7,FALSE),""))</f>
        <v>Residential</v>
      </c>
      <c r="Q136">
        <f>IF($A136="","",SUMIFS(AI_PF!$AP:$AP,AI_PF!$A:$A,$A136))</f>
        <v>228050000000</v>
      </c>
      <c r="R136">
        <f>IF($A136="","",SUMIFS(AI_PF!$AW:$AW,AI_PF!$A:$A,$A136))</f>
        <v>228050000000</v>
      </c>
      <c r="S136">
        <f>IF($A136="","",SUMIFS(AI_PF!$AZ:$AZ,AI_PF!$A:$A,$A136))</f>
        <v>0</v>
      </c>
      <c r="T136">
        <f>IF($A136="","",SUMIFS(AI_PF!$CA:$CA,AI_PF!$A:$A,$A136))</f>
        <v>228050000000</v>
      </c>
      <c r="U136">
        <f>IF($A136="","",SUMIFS(AI_PF!$CE:$CE,AI_PF!$A:$A,$A136))</f>
        <v>228050000000</v>
      </c>
      <c r="V136">
        <f>IF($A136="","",IFERROR(VLOOKUP($A136,AI_PF!$A:$CO,93,FALSE),""))</f>
        <v>3.3801963000000002</v>
      </c>
      <c r="W136">
        <f>IF($A136="","",COUNTIF(AI_PF!$A:$A,$A136))</f>
        <v>2</v>
      </c>
      <c r="X136">
        <f ca="1">IF($A136="","",COUNTIF(LookThrough!$A:$A,J136))</f>
        <v>0</v>
      </c>
    </row>
    <row r="137" spans="1:24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IF($A137="","",IFERROR(VLOOKUP($A137,Data_Raw!$A:$G,5,FALSE),""))</f>
        <v>Europe</v>
      </c>
      <c r="O137" t="str">
        <f>IF($A137="","",IFERROR(VLOOKUP($A137,Data_Raw!$A:$G,6,FALSE),""))</f>
        <v>Non-PPP</v>
      </c>
      <c r="P137" t="str">
        <f>IF($A137="","",IFERROR(VLOOKUP($A137,Data_Raw!$A:$G,7,FALSE),""))</f>
        <v>Transportation</v>
      </c>
      <c r="Q137">
        <f>IF($A137="","",SUMIFS(AI_PF!$AP:$AP,AI_PF!$A:$A,$A137))</f>
        <v>42000000000</v>
      </c>
      <c r="R137">
        <f>IF($A137="","",SUMIFS(AI_PF!$AW:$AW,AI_PF!$A:$A,$A137))</f>
        <v>37879854000</v>
      </c>
      <c r="S137">
        <f>IF($A137="","",SUMIFS(AI_PF!$AZ:$AZ,AI_PF!$A:$A,$A137))</f>
        <v>2671920636</v>
      </c>
      <c r="T137">
        <f>IF($A137="","",SUMIFS(AI_PF!$CA:$CA,AI_PF!$A:$A,$A137))</f>
        <v>319822053</v>
      </c>
      <c r="U137">
        <f>IF($A137="","",SUMIFS(AI_PF!$CE:$CE,AI_PF!$A:$A,$A137))</f>
        <v>16637520</v>
      </c>
      <c r="V137">
        <f>IF($A137="","",IFERROR(VLOOKUP($A137,AI_PF!$A:$CO,93,FALSE),""))</f>
        <v>-30.103254802525047</v>
      </c>
      <c r="W137">
        <f>IF($A137="","",COUNTIF(AI_PF!$A:$A,$A137))</f>
        <v>1</v>
      </c>
      <c r="X137">
        <f ca="1">IF($A137="","",COUNTIF(LookThrough!$A:$A,J137))</f>
        <v>1</v>
      </c>
    </row>
    <row r="138" spans="1:24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IF($A138="","",IFERROR(VLOOKUP($A138,Data_Raw!$A:$G,5,FALSE),""))</f>
        <v>KOR</v>
      </c>
      <c r="O138" t="str">
        <f>IF($A138="","",IFERROR(VLOOKUP($A138,Data_Raw!$A:$G,6,FALSE),""))</f>
        <v>PF대출</v>
      </c>
      <c r="P138" t="str">
        <f>IF($A138="","",IFERROR(VLOOKUP($A138,Data_Raw!$A:$G,7,FALSE),""))</f>
        <v>Residential</v>
      </c>
      <c r="Q138">
        <f>IF($A138="","",SUMIFS(AI_PF!$AP:$AP,AI_PF!$A:$A,$A138))</f>
        <v>80000000000</v>
      </c>
      <c r="R138">
        <f>IF($A138="","",SUMIFS(AI_PF!$AW:$AW,AI_PF!$A:$A,$A138))</f>
        <v>48282000000</v>
      </c>
      <c r="S138">
        <f>IF($A138="","",SUMIFS(AI_PF!$AZ:$AZ,AI_PF!$A:$A,$A138))</f>
        <v>19482710000</v>
      </c>
      <c r="T138">
        <f>IF($A138="","",SUMIFS(AI_PF!$CA:$CA,AI_PF!$A:$A,$A138))</f>
        <v>28799290000</v>
      </c>
      <c r="U138">
        <f>IF($A138="","",SUMIFS(AI_PF!$CE:$CE,AI_PF!$A:$A,$A138))</f>
        <v>28799290000</v>
      </c>
      <c r="V138">
        <f>IF($A138="","",IFERROR(VLOOKUP($A138,AI_PF!$A:$CO,93,FALSE),""))</f>
        <v>3.2536719000000001</v>
      </c>
      <c r="W138">
        <f>IF($A138="","",COUNTIF(AI_PF!$A:$A,$A138))</f>
        <v>1</v>
      </c>
      <c r="X138">
        <f ca="1">IF($A138="","",COUNTIF(LookThrough!$A:$A,J138))</f>
        <v>0</v>
      </c>
    </row>
    <row r="139" spans="1:24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 t="str">
        <f>IF($A139="","",IFERROR(VLOOKUP($A139,Data_Raw!$A:$G,5,FALSE),""))</f>
        <v>Global</v>
      </c>
      <c r="O139" t="str">
        <f>IF($A139="","",IFERROR(VLOOKUP($A139,Data_Raw!$A:$G,6,FALSE),""))</f>
        <v>hybrid</v>
      </c>
      <c r="P139" t="str">
        <f>IF($A139="","",IFERROR(VLOOKUP($A139,Data_Raw!$A:$G,7,FALSE),""))</f>
        <v>General</v>
      </c>
      <c r="Q139">
        <f>IF($A139="","",SUMIFS(AI_PF!$AP:$AP,AI_PF!$A:$A,$A139))</f>
        <v>319998000000</v>
      </c>
      <c r="R139">
        <f>IF($A139="","",SUMIFS(AI_PF!$AW:$AW,AI_PF!$A:$A,$A139))</f>
        <v>352376607519</v>
      </c>
      <c r="S139">
        <f>IF($A139="","",SUMIFS(AI_PF!$AZ:$AZ,AI_PF!$A:$A,$A139))</f>
        <v>42470166663</v>
      </c>
      <c r="T139">
        <f>IF($A139="","",SUMIFS(AI_PF!$CA:$CA,AI_PF!$A:$A,$A139))</f>
        <v>318341570665</v>
      </c>
      <c r="U139">
        <f>IF($A139="","",SUMIFS(AI_PF!$CE:$CE,AI_PF!$A:$A,$A139))</f>
        <v>375736070267</v>
      </c>
      <c r="V139">
        <f>IF($A139="","",IFERROR(VLOOKUP($A139,AI_PF!$A:$CO,93,FALSE),""))</f>
        <v>9.4677510857582092</v>
      </c>
      <c r="W139">
        <f>IF($A139="","",COUNTIF(AI_PF!$A:$A,$A139))</f>
        <v>1</v>
      </c>
      <c r="X139">
        <f ca="1">IF($A139="","",COUNTIF(LookThrough!$A:$A,J139))</f>
        <v>368</v>
      </c>
    </row>
    <row r="140" spans="1:24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IF($A140="","",IFERROR(VLOOKUP($A140,Data_Raw!$A:$G,5,FALSE),""))</f>
        <v>Global</v>
      </c>
      <c r="O140" t="str">
        <f>IF($A140="","",IFERROR(VLOOKUP($A140,Data_Raw!$A:$G,6,FALSE),""))</f>
        <v>hybrid</v>
      </c>
      <c r="P140" t="str">
        <f>IF($A140="","",IFERROR(VLOOKUP($A140,Data_Raw!$A:$G,7,FALSE),""))</f>
        <v>General</v>
      </c>
      <c r="Q140">
        <f>IF($A140="","",SUMIFS(AI_PF!$AP:$AP,AI_PF!$A:$A,$A140))</f>
        <v>404208000000</v>
      </c>
      <c r="R140">
        <f>IF($A140="","",SUMIFS(AI_PF!$AW:$AW,AI_PF!$A:$A,$A140))</f>
        <v>476453225849</v>
      </c>
      <c r="S140">
        <f>IF($A140="","",SUMIFS(AI_PF!$AZ:$AZ,AI_PF!$A:$A,$A140))</f>
        <v>47962839589</v>
      </c>
      <c r="T140">
        <f>IF($A140="","",SUMIFS(AI_PF!$CA:$CA,AI_PF!$A:$A,$A140))</f>
        <v>430580180144</v>
      </c>
      <c r="U140">
        <f>IF($A140="","",SUMIFS(AI_PF!$CE:$CE,AI_PF!$A:$A,$A140))</f>
        <v>429513335802</v>
      </c>
      <c r="V140">
        <f>IF($A140="","",IFERROR(VLOOKUP($A140,AI_PF!$A:$CO,93,FALSE),""))</f>
        <v>3.6460897326469426</v>
      </c>
      <c r="W140">
        <f>IF($A140="","",COUNTIF(AI_PF!$A:$A,$A140))</f>
        <v>1</v>
      </c>
      <c r="X140">
        <f ca="1">IF($A140="","",COUNTIF(LookThrough!$A:$A,J140))</f>
        <v>13</v>
      </c>
    </row>
    <row r="141" spans="1:24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 t="str">
        <f>IF($A141="","",IFERROR(VLOOKUP($A141,Data_Raw!$A:$G,5,FALSE),""))</f>
        <v>Global</v>
      </c>
      <c r="O141" t="str">
        <f>IF($A141="","",IFERROR(VLOOKUP($A141,Data_Raw!$A:$G,6,FALSE),""))</f>
        <v>Equity|Core</v>
      </c>
      <c r="P141" t="str">
        <f>IF($A141="","",IFERROR(VLOOKUP($A141,Data_Raw!$A:$G,7,FALSE),""))</f>
        <v>General</v>
      </c>
      <c r="Q141">
        <f>IF($A141="","",SUMIFS(AI_PF!$AP:$AP,AI_PF!$A:$A,$A141))</f>
        <v>319998000000</v>
      </c>
      <c r="R141">
        <f>IF($A141="","",SUMIFS(AI_PF!$AW:$AW,AI_PF!$A:$A,$A141))</f>
        <v>376408586907</v>
      </c>
      <c r="S141">
        <f>IF($A141="","",SUMIFS(AI_PF!$AZ:$AZ,AI_PF!$A:$A,$A141))</f>
        <v>29303127782</v>
      </c>
      <c r="T141">
        <f>IF($A141="","",SUMIFS(AI_PF!$CA:$CA,AI_PF!$A:$A,$A141))</f>
        <v>347389434380</v>
      </c>
      <c r="U141">
        <f>IF($A141="","",SUMIFS(AI_PF!$CE:$CE,AI_PF!$A:$A,$A141))</f>
        <v>261738882186</v>
      </c>
      <c r="V141">
        <f>IF($A141="","",IFERROR(VLOOKUP($A141,AI_PF!$A:$CO,93,FALSE),""))</f>
        <v>-0.42854187777265906</v>
      </c>
      <c r="W141">
        <f>IF($A141="","",COUNTIF(AI_PF!$A:$A,$A141))</f>
        <v>1</v>
      </c>
      <c r="X141">
        <f ca="1">IF($A141="","",COUNTIF(LookThrough!$A:$A,J141))</f>
        <v>3</v>
      </c>
    </row>
    <row r="142" spans="1:24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IF($A142="","",IFERROR(VLOOKUP($A142,Data_Raw!$A:$G,5,FALSE),""))</f>
        <v>KOR</v>
      </c>
      <c r="O142" t="str">
        <f>IF($A142="","",IFERROR(VLOOKUP($A142,Data_Raw!$A:$G,6,FALSE),""))</f>
        <v>Mezzanine</v>
      </c>
      <c r="P142" t="str">
        <f>IF($A142="","",IFERROR(VLOOKUP($A142,Data_Raw!$A:$G,7,FALSE),""))</f>
        <v>Subordinate</v>
      </c>
      <c r="Q142">
        <f>IF($A142="","",SUMIFS(AI_PF!$AP:$AP,AI_PF!$A:$A,$A142))</f>
        <v>30000000000</v>
      </c>
      <c r="R142">
        <f>IF($A142="","",SUMIFS(AI_PF!$AW:$AW,AI_PF!$A:$A,$A142))</f>
        <v>30702010480</v>
      </c>
      <c r="S142">
        <f>IF($A142="","",SUMIFS(AI_PF!$AZ:$AZ,AI_PF!$A:$A,$A142))</f>
        <v>21372927580</v>
      </c>
      <c r="T142">
        <f>IF($A142="","",SUMIFS(AI_PF!$CA:$CA,AI_PF!$A:$A,$A142))</f>
        <v>9329082900</v>
      </c>
      <c r="U142">
        <f>IF($A142="","",SUMIFS(AI_PF!$CE:$CE,AI_PF!$A:$A,$A142))</f>
        <v>13517841122</v>
      </c>
      <c r="V142">
        <f>IF($A142="","",IFERROR(VLOOKUP($A142,AI_PF!$A:$CO,93,FALSE),""))</f>
        <v>7.6032266020774859</v>
      </c>
      <c r="W142">
        <f>IF($A142="","",COUNTIF(AI_PF!$A:$A,$A142))</f>
        <v>1</v>
      </c>
      <c r="X142">
        <f ca="1">IF($A142="","",COUNTIF(LookThrough!$A:$A,J142))</f>
        <v>0</v>
      </c>
    </row>
    <row r="143" spans="1:24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IF($A143="","",IFERROR(VLOOKUP($A143,Data_Raw!$A:$G,5,FALSE),""))</f>
        <v>KOR</v>
      </c>
      <c r="O143" t="str">
        <f>IF($A143="","",IFERROR(VLOOKUP($A143,Data_Raw!$A:$G,6,FALSE),""))</f>
        <v>Non-PPP</v>
      </c>
      <c r="P143" t="str">
        <f>IF($A143="","",IFERROR(VLOOKUP($A143,Data_Raw!$A:$G,7,FALSE),""))</f>
        <v>Energy</v>
      </c>
      <c r="Q143">
        <f>IF($A143="","",SUMIFS(AI_PF!$AP:$AP,AI_PF!$A:$A,$A143))</f>
        <v>70000000000</v>
      </c>
      <c r="R143">
        <f>IF($A143="","",SUMIFS(AI_PF!$AW:$AW,AI_PF!$A:$A,$A143))</f>
        <v>65878184750</v>
      </c>
      <c r="S143">
        <f>IF($A143="","",SUMIFS(AI_PF!$AZ:$AZ,AI_PF!$A:$A,$A143))</f>
        <v>50300545622</v>
      </c>
      <c r="T143">
        <f>IF($A143="","",SUMIFS(AI_PF!$CA:$CA,AI_PF!$A:$A,$A143))</f>
        <v>15267619297</v>
      </c>
      <c r="U143">
        <f>IF($A143="","",SUMIFS(AI_PF!$CE:$CE,AI_PF!$A:$A,$A143))</f>
        <v>15112595647</v>
      </c>
      <c r="V143">
        <f>IF($A143="","",IFERROR(VLOOKUP($A143,AI_PF!$A:$CO,93,FALSE),""))</f>
        <v>4.5656028389930725</v>
      </c>
      <c r="W143">
        <f>IF($A143="","",COUNTIF(AI_PF!$A:$A,$A143))</f>
        <v>1</v>
      </c>
      <c r="X143">
        <f ca="1">IF($A143="","",COUNTIF(LookThrough!$A:$A,J143))</f>
        <v>7</v>
      </c>
    </row>
    <row r="144" spans="1:24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IF($A144="","",IFERROR(VLOOKUP($A144,Data_Raw!$A:$G,5,FALSE),""))</f>
        <v>US</v>
      </c>
      <c r="O144" t="str">
        <f>IF($A144="","",IFERROR(VLOOKUP($A144,Data_Raw!$A:$G,6,FALSE),""))</f>
        <v>Mezzanine</v>
      </c>
      <c r="P144" t="str">
        <f>IF($A144="","",IFERROR(VLOOKUP($A144,Data_Raw!$A:$G,7,FALSE),""))</f>
        <v>Subordinate</v>
      </c>
      <c r="Q144">
        <f>IF($A144="","",SUMIFS(AI_PF!$AP:$AP,AI_PF!$A:$A,$A144))</f>
        <v>57070000000</v>
      </c>
      <c r="R144">
        <f>IF($A144="","",SUMIFS(AI_PF!$AW:$AW,AI_PF!$A:$A,$A144))</f>
        <v>77509963527</v>
      </c>
      <c r="S144">
        <f>IF($A144="","",SUMIFS(AI_PF!$AZ:$AZ,AI_PF!$A:$A,$A144))</f>
        <v>31976181063</v>
      </c>
      <c r="T144">
        <f>IF($A144="","",SUMIFS(AI_PF!$CA:$CA,AI_PF!$A:$A,$A144))</f>
        <v>47362979671</v>
      </c>
      <c r="U144">
        <f>IF($A144="","",SUMIFS(AI_PF!$CE:$CE,AI_PF!$A:$A,$A144))</f>
        <v>35528222887</v>
      </c>
      <c r="V144">
        <f>IF($A144="","",IFERROR(VLOOKUP($A144,AI_PF!$A:$CO,93,FALSE),""))</f>
        <v>11.040080189704895</v>
      </c>
      <c r="W144">
        <f>IF($A144="","",COUNTIF(AI_PF!$A:$A,$A144))</f>
        <v>1</v>
      </c>
      <c r="X144">
        <f ca="1">IF($A144="","",COUNTIF(LookThrough!$A:$A,J144))</f>
        <v>23</v>
      </c>
    </row>
    <row r="145" spans="1:24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IF($A145="","",IFERROR(VLOOKUP($A145,Data_Raw!$A:$G,5,FALSE),""))</f>
        <v>KOR</v>
      </c>
      <c r="O145" t="str">
        <f>IF($A145="","",IFERROR(VLOOKUP($A145,Data_Raw!$A:$G,6,FALSE),""))</f>
        <v>BTO</v>
      </c>
      <c r="P145" t="str">
        <f>IF($A145="","",IFERROR(VLOOKUP($A145,Data_Raw!$A:$G,7,FALSE),""))</f>
        <v>Transportation</v>
      </c>
      <c r="Q145">
        <f>IF($A145="","",SUMIFS(AI_PF!$AP:$AP,AI_PF!$A:$A,$A145))</f>
        <v>187800000000</v>
      </c>
      <c r="R145">
        <f>IF($A145="","",SUMIFS(AI_PF!$AW:$AW,AI_PF!$A:$A,$A145))</f>
        <v>184059104762</v>
      </c>
      <c r="S145">
        <f>IF($A145="","",SUMIFS(AI_PF!$AZ:$AZ,AI_PF!$A:$A,$A145))</f>
        <v>11849633771</v>
      </c>
      <c r="T145">
        <f>IF($A145="","",SUMIFS(AI_PF!$CA:$CA,AI_PF!$A:$A,$A145))</f>
        <v>172210877453</v>
      </c>
      <c r="U145">
        <f>IF($A145="","",SUMIFS(AI_PF!$CE:$CE,AI_PF!$A:$A,$A145))</f>
        <v>173731555372</v>
      </c>
      <c r="V145">
        <f>IF($A145="","",IFERROR(VLOOKUP($A145,AI_PF!$A:$CO,93,FALSE),""))</f>
        <v>4.1377010941505432</v>
      </c>
      <c r="W145">
        <f>IF($A145="","",COUNTIF(AI_PF!$A:$A,$A145))</f>
        <v>1</v>
      </c>
      <c r="X145">
        <f ca="1">IF($A145="","",COUNTIF(LookThrough!$A:$A,J145))</f>
        <v>5</v>
      </c>
    </row>
    <row r="146" spans="1:24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IF($A146="","",IFERROR(VLOOKUP($A146,Data_Raw!$A:$G,5,FALSE),""))</f>
        <v>KOR</v>
      </c>
      <c r="O146" t="str">
        <f>IF($A146="","",IFERROR(VLOOKUP($A146,Data_Raw!$A:$G,6,FALSE),""))</f>
        <v>BTO</v>
      </c>
      <c r="P146" t="str">
        <f>IF($A146="","",IFERROR(VLOOKUP($A146,Data_Raw!$A:$G,7,FALSE),""))</f>
        <v>Transportation</v>
      </c>
      <c r="Q146">
        <f>IF($A146="","",SUMIFS(AI_PF!$AP:$AP,AI_PF!$A:$A,$A146))</f>
        <v>99000000000</v>
      </c>
      <c r="R146">
        <f>IF($A146="","",SUMIFS(AI_PF!$AW:$AW,AI_PF!$A:$A,$A146))</f>
        <v>79492489192</v>
      </c>
      <c r="S146">
        <f>IF($A146="","",SUMIFS(AI_PF!$AZ:$AZ,AI_PF!$A:$A,$A146))</f>
        <v>15917036737</v>
      </c>
      <c r="T146">
        <f>IF($A146="","",SUMIFS(AI_PF!$CA:$CA,AI_PF!$A:$A,$A146))</f>
        <v>63584056169</v>
      </c>
      <c r="U146">
        <f>IF($A146="","",SUMIFS(AI_PF!$CE:$CE,AI_PF!$A:$A,$A146))</f>
        <v>65711939431</v>
      </c>
      <c r="V146">
        <f>IF($A146="","",IFERROR(VLOOKUP($A146,AI_PF!$A:$CO,93,FALSE),""))</f>
        <v>4.2663741000000002</v>
      </c>
      <c r="W146">
        <f>IF($A146="","",COUNTIF(AI_PF!$A:$A,$A146))</f>
        <v>3</v>
      </c>
      <c r="X146">
        <f ca="1">IF($A146="","",COUNTIF(LookThrough!$A:$A,J146))</f>
        <v>0</v>
      </c>
    </row>
    <row r="147" spans="1:24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IF($A147="","",IFERROR(VLOOKUP($A147,Data_Raw!$A:$G,5,FALSE),""))</f>
        <v>US</v>
      </c>
      <c r="O147" t="str">
        <f>IF($A147="","",IFERROR(VLOOKUP($A147,Data_Raw!$A:$G,6,FALSE),""))</f>
        <v>Early</v>
      </c>
      <c r="P147" t="str">
        <f>IF($A147="","",IFERROR(VLOOKUP($A147,Data_Raw!$A:$G,7,FALSE),""))</f>
        <v>General</v>
      </c>
      <c r="Q147">
        <f>IF($A147="","",SUMIFS(AI_PF!$AP:$AP,AI_PF!$A:$A,$A147))</f>
        <v>19500000000</v>
      </c>
      <c r="R147">
        <f>IF($A147="","",SUMIFS(AI_PF!$AW:$AW,AI_PF!$A:$A,$A147))</f>
        <v>17287616621</v>
      </c>
      <c r="S147">
        <f>IF($A147="","",SUMIFS(AI_PF!$AZ:$AZ,AI_PF!$A:$A,$A147))</f>
        <v>16237905265</v>
      </c>
      <c r="T147">
        <f>IF($A147="","",SUMIFS(AI_PF!$CA:$CA,AI_PF!$A:$A,$A147))</f>
        <v>3763555176</v>
      </c>
      <c r="U147">
        <f>IF($A147="","",SUMIFS(AI_PF!$CE:$CE,AI_PF!$A:$A,$A147))</f>
        <v>30333960389</v>
      </c>
      <c r="V147">
        <f>IF($A147="","",IFERROR(VLOOKUP($A147,AI_PF!$A:$CO,93,FALSE),""))</f>
        <v>18.687184453010556</v>
      </c>
      <c r="W147">
        <f>IF($A147="","",COUNTIF(AI_PF!$A:$A,$A147))</f>
        <v>1</v>
      </c>
      <c r="X147">
        <f ca="1">IF($A147="","",COUNTIF(LookThrough!$A:$A,J147))</f>
        <v>16</v>
      </c>
    </row>
    <row r="148" spans="1:24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IF($A148="","",IFERROR(VLOOKUP($A148,Data_Raw!$A:$G,5,FALSE),""))</f>
        <v>Global</v>
      </c>
      <c r="O148" t="str">
        <f>IF($A148="","",IFERROR(VLOOKUP($A148,Data_Raw!$A:$G,6,FALSE),""))</f>
        <v>Mezzanine</v>
      </c>
      <c r="P148" t="str">
        <f>IF($A148="","",IFERROR(VLOOKUP($A148,Data_Raw!$A:$G,7,FALSE),""))</f>
        <v>Subordinate</v>
      </c>
      <c r="Q148">
        <f>IF($A148="","",SUMIFS(AI_PF!$AP:$AP,AI_PF!$A:$A,$A148))</f>
        <v>117717600000</v>
      </c>
      <c r="R148">
        <f>IF($A148="","",SUMIFS(AI_PF!$AW:$AW,AI_PF!$A:$A,$A148))</f>
        <v>187010526883</v>
      </c>
      <c r="S148">
        <f>IF($A148="","",SUMIFS(AI_PF!$AZ:$AZ,AI_PF!$A:$A,$A148))</f>
        <v>157700762193</v>
      </c>
      <c r="T148">
        <f>IF($A148="","",SUMIFS(AI_PF!$CA:$CA,AI_PF!$A:$A,$A148))</f>
        <v>42445414266</v>
      </c>
      <c r="U148">
        <f>IF($A148="","",SUMIFS(AI_PF!$CE:$CE,AI_PF!$A:$A,$A148))</f>
        <v>54208675882</v>
      </c>
      <c r="V148">
        <f>IF($A148="","",IFERROR(VLOOKUP($A148,AI_PF!$A:$CO,93,FALSE),""))</f>
        <v>14.300861954689035</v>
      </c>
      <c r="W148">
        <f>IF($A148="","",COUNTIF(AI_PF!$A:$A,$A148))</f>
        <v>1</v>
      </c>
      <c r="X148">
        <f ca="1">IF($A148="","",COUNTIF(LookThrough!$A:$A,J148))</f>
        <v>15</v>
      </c>
    </row>
    <row r="149" spans="1:24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IF($A149="","",IFERROR(VLOOKUP($A149,Data_Raw!$A:$G,5,FALSE),""))</f>
        <v>KOR</v>
      </c>
      <c r="O149" t="str">
        <f>IF($A149="","",IFERROR(VLOOKUP($A149,Data_Raw!$A:$G,6,FALSE),""))</f>
        <v>Non-PPP</v>
      </c>
      <c r="P149" t="str">
        <f>IF($A149="","",IFERROR(VLOOKUP($A149,Data_Raw!$A:$G,7,FALSE),""))</f>
        <v>Energy</v>
      </c>
      <c r="Q149">
        <f>IF($A149="","",SUMIFS(AI_PF!$AP:$AP,AI_PF!$A:$A,$A149))</f>
        <v>10000000000</v>
      </c>
      <c r="R149">
        <f>IF($A149="","",SUMIFS(AI_PF!$AW:$AW,AI_PF!$A:$A,$A149))</f>
        <v>9926000000</v>
      </c>
      <c r="S149">
        <f>IF($A149="","",SUMIFS(AI_PF!$AZ:$AZ,AI_PF!$A:$A,$A149))</f>
        <v>7188001992</v>
      </c>
      <c r="T149">
        <f>IF($A149="","",SUMIFS(AI_PF!$CA:$CA,AI_PF!$A:$A,$A149))</f>
        <v>2731146794</v>
      </c>
      <c r="U149">
        <f>IF($A149="","",SUMIFS(AI_PF!$CE:$CE,AI_PF!$A:$A,$A149))</f>
        <v>2721913126</v>
      </c>
      <c r="V149">
        <f>IF($A149="","",IFERROR(VLOOKUP($A149,AI_PF!$A:$CO,93,FALSE),""))</f>
        <v>4.5156785845756522</v>
      </c>
      <c r="W149">
        <f>IF($A149="","",COUNTIF(AI_PF!$A:$A,$A149))</f>
        <v>1</v>
      </c>
      <c r="X149">
        <f ca="1">IF($A149="","",COUNTIF(LookThrough!$A:$A,J149))</f>
        <v>12</v>
      </c>
    </row>
    <row r="150" spans="1:24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 t="str">
        <f>IF($A150="","",IFERROR(VLOOKUP($A150,Data_Raw!$A:$G,5,FALSE),""))</f>
        <v>Global</v>
      </c>
      <c r="O150" t="str">
        <f>IF($A150="","",IFERROR(VLOOKUP($A150,Data_Raw!$A:$G,6,FALSE),""))</f>
        <v>Early</v>
      </c>
      <c r="P150" t="str">
        <f>IF($A150="","",IFERROR(VLOOKUP($A150,Data_Raw!$A:$G,7,FALSE),""))</f>
        <v>General</v>
      </c>
      <c r="Q150">
        <f>IF($A150="","",SUMIFS(AI_PF!$AP:$AP,AI_PF!$A:$A,$A150))</f>
        <v>195000000000</v>
      </c>
      <c r="R150">
        <f>IF($A150="","",SUMIFS(AI_PF!$AW:$AW,AI_PF!$A:$A,$A150))</f>
        <v>166146341444</v>
      </c>
      <c r="S150">
        <f>IF($A150="","",SUMIFS(AI_PF!$AZ:$AZ,AI_PF!$A:$A,$A150))</f>
        <v>38999937644</v>
      </c>
      <c r="T150">
        <f>IF($A150="","",SUMIFS(AI_PF!$CA:$CA,AI_PF!$A:$A,$A150))</f>
        <v>129248731724</v>
      </c>
      <c r="U150">
        <f>IF($A150="","",SUMIFS(AI_PF!$CE:$CE,AI_PF!$A:$A,$A150))</f>
        <v>224197565350</v>
      </c>
      <c r="V150">
        <f>IF($A150="","",IFERROR(VLOOKUP($A150,AI_PF!$A:$CO,93,FALSE),""))</f>
        <v>20.991266369819645</v>
      </c>
      <c r="W150">
        <f>IF($A150="","",COUNTIF(AI_PF!$A:$A,$A150))</f>
        <v>1</v>
      </c>
      <c r="X150">
        <f ca="1">IF($A150="","",COUNTIF(LookThrough!$A:$A,J150))</f>
        <v>28</v>
      </c>
    </row>
    <row r="151" spans="1:24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IF($A151="","",IFERROR(VLOOKUP($A151,Data_Raw!$A:$G,5,FALSE),""))</f>
        <v>KOR</v>
      </c>
      <c r="O151" t="str">
        <f>IF($A151="","",IFERROR(VLOOKUP($A151,Data_Raw!$A:$G,6,FALSE),""))</f>
        <v>Non-PPP</v>
      </c>
      <c r="P151" t="str">
        <f>IF($A151="","",IFERROR(VLOOKUP($A151,Data_Raw!$A:$G,7,FALSE),""))</f>
        <v>Energy</v>
      </c>
      <c r="Q151">
        <f>IF($A151="","",SUMIFS(AI_PF!$AP:$AP,AI_PF!$A:$A,$A151))</f>
        <v>30000000000</v>
      </c>
      <c r="R151">
        <f>IF($A151="","",SUMIFS(AI_PF!$AW:$AW,AI_PF!$A:$A,$A151))</f>
        <v>14484780000</v>
      </c>
      <c r="S151">
        <f>IF($A151="","",SUMIFS(AI_PF!$AZ:$AZ,AI_PF!$A:$A,$A151))</f>
        <v>10466866565</v>
      </c>
      <c r="T151">
        <f>IF($A151="","",SUMIFS(AI_PF!$CA:$CA,AI_PF!$A:$A,$A151))</f>
        <v>4005025407</v>
      </c>
      <c r="U151">
        <f>IF($A151="","",SUMIFS(AI_PF!$CE:$CE,AI_PF!$A:$A,$A151))</f>
        <v>3846703598</v>
      </c>
      <c r="V151">
        <f>IF($A151="","",IFERROR(VLOOKUP($A151,AI_PF!$A:$CO,93,FALSE),""))</f>
        <v>4.1666486859321603</v>
      </c>
      <c r="W151">
        <f>IF($A151="","",COUNTIF(AI_PF!$A:$A,$A151))</f>
        <v>1</v>
      </c>
      <c r="X151">
        <f ca="1">IF($A151="","",COUNTIF(LookThrough!$A:$A,J151))</f>
        <v>9</v>
      </c>
    </row>
    <row r="152" spans="1:24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 t="str">
        <f>IF($A152="","",IFERROR(VLOOKUP($A152,Data_Raw!$A:$G,5,FALSE),""))</f>
        <v>Global</v>
      </c>
      <c r="O152" t="str">
        <f>IF($A152="","",IFERROR(VLOOKUP($A152,Data_Raw!$A:$G,6,FALSE),""))</f>
        <v>Equity|Core</v>
      </c>
      <c r="P152" t="str">
        <f>IF($A152="","",IFERROR(VLOOKUP($A152,Data_Raw!$A:$G,7,FALSE),""))</f>
        <v>General</v>
      </c>
      <c r="Q152">
        <f>IF($A152="","",SUMIFS(AI_PF!$AP:$AP,AI_PF!$A:$A,$A152))</f>
        <v>404130000000</v>
      </c>
      <c r="R152">
        <f>IF($A152="","",SUMIFS(AI_PF!$AW:$AW,AI_PF!$A:$A,$A152))</f>
        <v>402541725932</v>
      </c>
      <c r="S152">
        <f>IF($A152="","",SUMIFS(AI_PF!$AZ:$AZ,AI_PF!$A:$A,$A152))</f>
        <v>81911033872</v>
      </c>
      <c r="T152">
        <f>IF($A152="","",SUMIFS(AI_PF!$CA:$CA,AI_PF!$A:$A,$A152))</f>
        <v>315342546941</v>
      </c>
      <c r="U152">
        <f>IF($A152="","",SUMIFS(AI_PF!$CE:$CE,AI_PF!$A:$A,$A152))</f>
        <v>217258205582</v>
      </c>
      <c r="V152">
        <f>IF($A152="","",IFERROR(VLOOKUP($A152,AI_PF!$A:$CO,93,FALSE),""))</f>
        <v>3.5161355137825021</v>
      </c>
      <c r="W152">
        <f>IF($A152="","",COUNTIF(AI_PF!$A:$A,$A152))</f>
        <v>1</v>
      </c>
      <c r="X152">
        <f ca="1">IF($A152="","",COUNTIF(LookThrough!$A:$A,J152))</f>
        <v>52</v>
      </c>
    </row>
    <row r="153" spans="1:24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IF($A153="","",IFERROR(VLOOKUP($A153,Data_Raw!$A:$G,5,FALSE),""))</f>
        <v>Global</v>
      </c>
      <c r="O153" t="str">
        <f>IF($A153="","",IFERROR(VLOOKUP($A153,Data_Raw!$A:$G,6,FALSE),""))</f>
        <v>hybrid</v>
      </c>
      <c r="P153" t="str">
        <f>IF($A153="","",IFERROR(VLOOKUP($A153,Data_Raw!$A:$G,7,FALSE),""))</f>
        <v>General</v>
      </c>
      <c r="Q153">
        <f>IF($A153="","",SUMIFS(AI_PF!$AP:$AP,AI_PF!$A:$A,$A153))</f>
        <v>478575000000</v>
      </c>
      <c r="R153">
        <f>IF($A153="","",SUMIFS(AI_PF!$AW:$AW,AI_PF!$A:$A,$A153))</f>
        <v>596075943388</v>
      </c>
      <c r="S153">
        <f>IF($A153="","",SUMIFS(AI_PF!$AZ:$AZ,AI_PF!$A:$A,$A153))</f>
        <v>92955496369</v>
      </c>
      <c r="T153">
        <f>IF($A153="","",SUMIFS(AI_PF!$CA:$CA,AI_PF!$A:$A,$A153))</f>
        <v>508583875226</v>
      </c>
      <c r="U153">
        <f>IF($A153="","",SUMIFS(AI_PF!$CE:$CE,AI_PF!$A:$A,$A153))</f>
        <v>534211876997</v>
      </c>
      <c r="V153">
        <f>IF($A153="","",IFERROR(VLOOKUP($A153,AI_PF!$A:$CO,93,FALSE),""))</f>
        <v>4.3497958779335031</v>
      </c>
      <c r="W153">
        <f>IF($A153="","",COUNTIF(AI_PF!$A:$A,$A153))</f>
        <v>1</v>
      </c>
      <c r="X153">
        <f ca="1">IF($A153="","",COUNTIF(LookThrough!$A:$A,J153))</f>
        <v>10</v>
      </c>
    </row>
    <row r="154" spans="1:24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 t="str">
        <f>IF($A154="","",IFERROR(VLOOKUP($A154,Data_Raw!$A:$G,5,FALSE),""))</f>
        <v>Global</v>
      </c>
      <c r="O154" t="str">
        <f>IF($A154="","",IFERROR(VLOOKUP($A154,Data_Raw!$A:$G,6,FALSE),""))</f>
        <v>hybrid</v>
      </c>
      <c r="P154" t="str">
        <f>IF($A154="","",IFERROR(VLOOKUP($A154,Data_Raw!$A:$G,7,FALSE),""))</f>
        <v>General</v>
      </c>
      <c r="Q154">
        <f>IF($A154="","",SUMIFS(AI_PF!$AP:$AP,AI_PF!$A:$A,$A154))</f>
        <v>416247000000</v>
      </c>
      <c r="R154">
        <f>IF($A154="","",SUMIFS(AI_PF!$AW:$AW,AI_PF!$A:$A,$A154))</f>
        <v>470368219535</v>
      </c>
      <c r="S154">
        <f>IF($A154="","",SUMIFS(AI_PF!$AZ:$AZ,AI_PF!$A:$A,$A154))</f>
        <v>87077267325</v>
      </c>
      <c r="T154">
        <f>IF($A154="","",SUMIFS(AI_PF!$CA:$CA,AI_PF!$A:$A,$A154))</f>
        <v>387728031762</v>
      </c>
      <c r="U154">
        <f>IF($A154="","",SUMIFS(AI_PF!$CE:$CE,AI_PF!$A:$A,$A154))</f>
        <v>434904116040</v>
      </c>
      <c r="V154">
        <f>IF($A154="","",IFERROR(VLOOKUP($A154,AI_PF!$A:$CO,93,FALSE),""))</f>
        <v>4.600263535976409</v>
      </c>
      <c r="W154">
        <f>IF($A154="","",COUNTIF(AI_PF!$A:$A,$A154))</f>
        <v>1</v>
      </c>
      <c r="X154">
        <f ca="1">IF($A154="","",COUNTIF(LookThrough!$A:$A,J154))</f>
        <v>320</v>
      </c>
    </row>
    <row r="155" spans="1:24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 t="str">
        <f>IF($A155="","",IFERROR(VLOOKUP($A155,Data_Raw!$A:$G,5,FALSE),""))</f>
        <v>Global</v>
      </c>
      <c r="O155" t="str">
        <f>IF($A155="","",IFERROR(VLOOKUP($A155,Data_Raw!$A:$G,6,FALSE),""))</f>
        <v>Senior</v>
      </c>
      <c r="P155" t="str">
        <f>IF($A155="","",IFERROR(VLOOKUP($A155,Data_Raw!$A:$G,7,FALSE),""))</f>
        <v>Senior</v>
      </c>
      <c r="Q155">
        <f>IF($A155="","",SUMIFS(AI_PF!$AP:$AP,AI_PF!$A:$A,$A155))</f>
        <v>329222500000</v>
      </c>
      <c r="R155">
        <f>IF($A155="","",SUMIFS(AI_PF!$AW:$AW,AI_PF!$A:$A,$A155))</f>
        <v>333595217477</v>
      </c>
      <c r="S155">
        <f>IF($A155="","",SUMIFS(AI_PF!$AZ:$AZ,AI_PF!$A:$A,$A155))</f>
        <v>281041953285</v>
      </c>
      <c r="T155">
        <f>IF($A155="","",SUMIFS(AI_PF!$CA:$CA,AI_PF!$A:$A,$A155))</f>
        <v>104183095961</v>
      </c>
      <c r="U155">
        <f>IF($A155="","",SUMIFS(AI_PF!$CE:$CE,AI_PF!$A:$A,$A155))</f>
        <v>132738413427</v>
      </c>
      <c r="V155">
        <f>IF($A155="","",IFERROR(VLOOKUP($A155,AI_PF!$A:$CO,93,FALSE),""))</f>
        <v>10.268279910087585</v>
      </c>
      <c r="W155">
        <f>IF($A155="","",COUNTIF(AI_PF!$A:$A,$A155))</f>
        <v>1</v>
      </c>
      <c r="X155">
        <f ca="1">IF($A155="","",COUNTIF(LookThrough!$A:$A,J155))</f>
        <v>0</v>
      </c>
    </row>
    <row r="156" spans="1:24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IF($A156="","",IFERROR(VLOOKUP($A156,Data_Raw!$A:$G,5,FALSE),""))</f>
        <v>Global</v>
      </c>
      <c r="O156" t="str">
        <f>IF($A156="","",IFERROR(VLOOKUP($A156,Data_Raw!$A:$G,6,FALSE),""))</f>
        <v>Equity|Core</v>
      </c>
      <c r="P156" t="str">
        <f>IF($A156="","",IFERROR(VLOOKUP($A156,Data_Raw!$A:$G,7,FALSE),""))</f>
        <v>General</v>
      </c>
      <c r="Q156">
        <f>IF($A156="","",SUMIFS(AI_PF!$AP:$AP,AI_PF!$A:$A,$A156))</f>
        <v>65000000000</v>
      </c>
      <c r="R156">
        <f>IF($A156="","",SUMIFS(AI_PF!$AW:$AW,AI_PF!$A:$A,$A156))</f>
        <v>63906829189</v>
      </c>
      <c r="S156">
        <f>IF($A156="","",SUMIFS(AI_PF!$AZ:$AZ,AI_PF!$A:$A,$A156))</f>
        <v>72091321372</v>
      </c>
      <c r="T156">
        <f>IF($A156="","",SUMIFS(AI_PF!$CA:$CA,AI_PF!$A:$A,$A156))</f>
        <v>4589098612</v>
      </c>
      <c r="U156">
        <f>IF($A156="","",SUMIFS(AI_PF!$CE:$CE,AI_PF!$A:$A,$A156))</f>
        <v>2512814552</v>
      </c>
      <c r="V156">
        <f>IF($A156="","",IFERROR(VLOOKUP($A156,AI_PF!$A:$CO,93,FALSE),""))</f>
        <v>19.083622097969052</v>
      </c>
      <c r="W156">
        <f>IF($A156="","",COUNTIF(AI_PF!$A:$A,$A156))</f>
        <v>1</v>
      </c>
      <c r="X156">
        <f ca="1">IF($A156="","",COUNTIF(LookThrough!$A:$A,J156))</f>
        <v>0</v>
      </c>
    </row>
    <row r="157" spans="1:24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IF($A157="","",IFERROR(VLOOKUP($A157,Data_Raw!$A:$G,5,FALSE),""))</f>
        <v>KOR</v>
      </c>
      <c r="O157" t="str">
        <f>IF($A157="","",IFERROR(VLOOKUP($A157,Data_Raw!$A:$G,6,FALSE),""))</f>
        <v>Non-PPP</v>
      </c>
      <c r="P157" t="str">
        <f>IF($A157="","",IFERROR(VLOOKUP($A157,Data_Raw!$A:$G,7,FALSE),""))</f>
        <v>Energy</v>
      </c>
      <c r="Q157">
        <f>IF($A157="","",SUMIFS(AI_PF!$AP:$AP,AI_PF!$A:$A,$A157))</f>
        <v>50000000000</v>
      </c>
      <c r="R157">
        <f>IF($A157="","",SUMIFS(AI_PF!$AW:$AW,AI_PF!$A:$A,$A157))</f>
        <v>48609000000</v>
      </c>
      <c r="S157">
        <f>IF($A157="","",SUMIFS(AI_PF!$AZ:$AZ,AI_PF!$A:$A,$A157))</f>
        <v>48609000</v>
      </c>
      <c r="T157">
        <f>IF($A157="","",SUMIFS(AI_PF!$CA:$CA,AI_PF!$A:$A,$A157))</f>
        <v>48609000000</v>
      </c>
      <c r="U157">
        <f>IF($A157="","",SUMIFS(AI_PF!$CE:$CE,AI_PF!$A:$A,$A157))</f>
        <v>48560391000</v>
      </c>
      <c r="V157">
        <f>IF($A157="","",IFERROR(VLOOKUP($A157,AI_PF!$A:$CO,93,FALSE),""))</f>
        <v>4.3681460999999997</v>
      </c>
      <c r="W157">
        <f>IF($A157="","",COUNTIF(AI_PF!$A:$A,$A157))</f>
        <v>1</v>
      </c>
      <c r="X157">
        <f ca="1">IF($A157="","",COUNTIF(LookThrough!$A:$A,J157))</f>
        <v>0</v>
      </c>
    </row>
    <row r="158" spans="1:24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IF($A158="","",IFERROR(VLOOKUP($A158,Data_Raw!$A:$G,5,FALSE),""))</f>
        <v>KOR</v>
      </c>
      <c r="O158" t="str">
        <f>IF($A158="","",IFERROR(VLOOKUP($A158,Data_Raw!$A:$G,6,FALSE),""))</f>
        <v>Non-PPP</v>
      </c>
      <c r="P158" t="str">
        <f>IF($A158="","",IFERROR(VLOOKUP($A158,Data_Raw!$A:$G,7,FALSE),""))</f>
        <v>Energy</v>
      </c>
      <c r="Q158">
        <f>IF($A158="","",SUMIFS(AI_PF!$AP:$AP,AI_PF!$A:$A,$A158))</f>
        <v>210000000000</v>
      </c>
      <c r="R158">
        <f>IF($A158="","",SUMIFS(AI_PF!$AW:$AW,AI_PF!$A:$A,$A158))</f>
        <v>210000000000</v>
      </c>
      <c r="S158">
        <f>IF($A158="","",SUMIFS(AI_PF!$AZ:$AZ,AI_PF!$A:$A,$A158))</f>
        <v>11108321537</v>
      </c>
      <c r="T158">
        <f>IF($A158="","",SUMIFS(AI_PF!$CA:$CA,AI_PF!$A:$A,$A158))</f>
        <v>199090769232</v>
      </c>
      <c r="U158">
        <f>IF($A158="","",SUMIFS(AI_PF!$CE:$CE,AI_PF!$A:$A,$A158))</f>
        <v>198891678463</v>
      </c>
      <c r="V158">
        <f>IF($A158="","",IFERROR(VLOOKUP($A158,AI_PF!$A:$CO,93,FALSE),""))</f>
        <v>4.2648036999999999</v>
      </c>
      <c r="W158">
        <f>IF($A158="","",COUNTIF(AI_PF!$A:$A,$A158))</f>
        <v>1</v>
      </c>
      <c r="X158">
        <f ca="1">IF($A158="","",COUNTIF(LookThrough!$A:$A,J158))</f>
        <v>0</v>
      </c>
    </row>
    <row r="159" spans="1:24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IF($A159="","",IFERROR(VLOOKUP($A159,Data_Raw!$A:$G,5,FALSE),""))</f>
        <v>Global</v>
      </c>
      <c r="O159" t="str">
        <f>IF($A159="","",IFERROR(VLOOKUP($A159,Data_Raw!$A:$G,6,FALSE),""))</f>
        <v>hybrid</v>
      </c>
      <c r="P159" t="str">
        <f>IF($A159="","",IFERROR(VLOOKUP($A159,Data_Raw!$A:$G,7,FALSE),""))</f>
        <v>General</v>
      </c>
      <c r="Q159">
        <f>IF($A159="","",SUMIFS(AI_PF!$AP:$AP,AI_PF!$A:$A,$A159))</f>
        <v>162495000000</v>
      </c>
      <c r="R159">
        <f>IF($A159="","",SUMIFS(AI_PF!$AW:$AW,AI_PF!$A:$A,$A159))</f>
        <v>179515899132</v>
      </c>
      <c r="S159">
        <f>IF($A159="","",SUMIFS(AI_PF!$AZ:$AZ,AI_PF!$A:$A,$A159))</f>
        <v>4968254911</v>
      </c>
      <c r="T159">
        <f>IF($A159="","",SUMIFS(AI_PF!$CA:$CA,AI_PF!$A:$A,$A159))</f>
        <v>174848725514</v>
      </c>
      <c r="U159">
        <f>IF($A159="","",SUMIFS(AI_PF!$CE:$CE,AI_PF!$A:$A,$A159))</f>
        <v>353186121595</v>
      </c>
      <c r="V159">
        <f>IF($A159="","",IFERROR(VLOOKUP($A159,AI_PF!$A:$CO,93,FALSE),""))</f>
        <v>18.690372109413147</v>
      </c>
      <c r="W159">
        <f>IF($A159="","",COUNTIF(AI_PF!$A:$A,$A159))</f>
        <v>1</v>
      </c>
      <c r="X159">
        <f ca="1">IF($A159="","",COUNTIF(LookThrough!$A:$A,J159))</f>
        <v>19</v>
      </c>
    </row>
    <row r="160" spans="1:24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IF($A160="","",IFERROR(VLOOKUP($A160,Data_Raw!$A:$G,5,FALSE),""))</f>
        <v>KOR</v>
      </c>
      <c r="O160" t="str">
        <f>IF($A160="","",IFERROR(VLOOKUP($A160,Data_Raw!$A:$G,6,FALSE),""))</f>
        <v>Non-PPP</v>
      </c>
      <c r="P160" t="str">
        <f>IF($A160="","",IFERROR(VLOOKUP($A160,Data_Raw!$A:$G,7,FALSE),""))</f>
        <v>Energy</v>
      </c>
      <c r="Q160">
        <f>IF($A160="","",SUMIFS(AI_PF!$AP:$AP,AI_PF!$A:$A,$A160))</f>
        <v>39228000000</v>
      </c>
      <c r="R160">
        <f>IF($A160="","",SUMIFS(AI_PF!$AW:$AW,AI_PF!$A:$A,$A160))</f>
        <v>39228000000</v>
      </c>
      <c r="S160">
        <f>IF($A160="","",SUMIFS(AI_PF!$AZ:$AZ,AI_PF!$A:$A,$A160))</f>
        <v>15804659400</v>
      </c>
      <c r="T160">
        <f>IF($A160="","",SUMIFS(AI_PF!$CA:$CA,AI_PF!$A:$A,$A160))</f>
        <v>23617000000</v>
      </c>
      <c r="U160">
        <f>IF($A160="","",SUMIFS(AI_PF!$CE:$CE,AI_PF!$A:$A,$A160))</f>
        <v>23423340600</v>
      </c>
      <c r="V160">
        <f>IF($A160="","",IFERROR(VLOOKUP($A160,AI_PF!$A:$CO,93,FALSE),""))</f>
        <v>4.3667061</v>
      </c>
      <c r="W160">
        <f>IF($A160="","",COUNTIF(AI_PF!$A:$A,$A160))</f>
        <v>1</v>
      </c>
      <c r="X160">
        <f ca="1">IF($A160="","",COUNTIF(LookThrough!$A:$A,J160))</f>
        <v>0</v>
      </c>
    </row>
    <row r="161" spans="1:24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IF($A161="","",IFERROR(VLOOKUP($A161,Data_Raw!$A:$G,5,FALSE),""))</f>
        <v>KOR</v>
      </c>
      <c r="O161" t="str">
        <f>IF($A161="","",IFERROR(VLOOKUP($A161,Data_Raw!$A:$G,6,FALSE),""))</f>
        <v>BTO</v>
      </c>
      <c r="P161" t="str">
        <f>IF($A161="","",IFERROR(VLOOKUP($A161,Data_Raw!$A:$G,7,FALSE),""))</f>
        <v>Transportation</v>
      </c>
      <c r="Q161">
        <f>IF($A161="","",SUMIFS(AI_PF!$AP:$AP,AI_PF!$A:$A,$A161))</f>
        <v>30000000000</v>
      </c>
      <c r="R161">
        <f>IF($A161="","",SUMIFS(AI_PF!$AW:$AW,AI_PF!$A:$A,$A161))</f>
        <v>29297000000</v>
      </c>
      <c r="S161">
        <f>IF($A161="","",SUMIFS(AI_PF!$AZ:$AZ,AI_PF!$A:$A,$A161))</f>
        <v>24005697181</v>
      </c>
      <c r="T161">
        <f>IF($A161="","",SUMIFS(AI_PF!$CA:$CA,AI_PF!$A:$A,$A161))</f>
        <v>5292361291</v>
      </c>
      <c r="U161">
        <f>IF($A161="","",SUMIFS(AI_PF!$CE:$CE,AI_PF!$A:$A,$A161))</f>
        <v>5291302819</v>
      </c>
      <c r="V161">
        <f>IF($A161="","",IFERROR(VLOOKUP($A161,AI_PF!$A:$CO,93,FALSE),""))</f>
        <v>3.0258696999999999</v>
      </c>
      <c r="W161">
        <f>IF($A161="","",COUNTIF(AI_PF!$A:$A,$A161))</f>
        <v>1</v>
      </c>
      <c r="X161">
        <f ca="1">IF($A161="","",COUNTIF(LookThrough!$A:$A,J161))</f>
        <v>0</v>
      </c>
    </row>
    <row r="162" spans="1:24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IF($A162="","",IFERROR(VLOOKUP($A162,Data_Raw!$A:$G,5,FALSE),""))</f>
        <v>KOR</v>
      </c>
      <c r="O162" t="str">
        <f>IF($A162="","",IFERROR(VLOOKUP($A162,Data_Raw!$A:$G,6,FALSE),""))</f>
        <v>PF대출</v>
      </c>
      <c r="P162" t="str">
        <f>IF($A162="","",IFERROR(VLOOKUP($A162,Data_Raw!$A:$G,7,FALSE),""))</f>
        <v>Residential</v>
      </c>
      <c r="Q162">
        <f>IF($A162="","",SUMIFS(AI_PF!$AP:$AP,AI_PF!$A:$A,$A162))</f>
        <v>86000000000</v>
      </c>
      <c r="R162">
        <f>IF($A162="","",SUMIFS(AI_PF!$AW:$AW,AI_PF!$A:$A,$A162))</f>
        <v>155000000000</v>
      </c>
      <c r="S162">
        <f>IF($A162="","",SUMIFS(AI_PF!$AZ:$AZ,AI_PF!$A:$A,$A162))</f>
        <v>72700000000</v>
      </c>
      <c r="T162">
        <f>IF($A162="","",SUMIFS(AI_PF!$CA:$CA,AI_PF!$A:$A,$A162))</f>
        <v>82300000000</v>
      </c>
      <c r="U162">
        <f>IF($A162="","",SUMIFS(AI_PF!$CE:$CE,AI_PF!$A:$A,$A162))</f>
        <v>82300000000</v>
      </c>
      <c r="V162">
        <f>IF($A162="","",IFERROR(VLOOKUP($A162,AI_PF!$A:$CO,93,FALSE),""))</f>
        <v>3.6847159</v>
      </c>
      <c r="W162">
        <f>IF($A162="","",COUNTIF(AI_PF!$A:$A,$A162))</f>
        <v>1</v>
      </c>
      <c r="X162">
        <f ca="1">IF($A162="","",COUNTIF(LookThrough!$A:$A,J162))</f>
        <v>0</v>
      </c>
    </row>
    <row r="163" spans="1:24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 t="str">
        <f>IF($A163="","",IFERROR(VLOOKUP($A163,Data_Raw!$A:$G,5,FALSE),""))</f>
        <v>Asia</v>
      </c>
      <c r="O163" t="str">
        <f>IF($A163="","",IFERROR(VLOOKUP($A163,Data_Raw!$A:$G,6,FALSE),""))</f>
        <v>Late</v>
      </c>
      <c r="P163" t="str">
        <f>IF($A163="","",IFERROR(VLOOKUP($A163,Data_Raw!$A:$G,7,FALSE),""))</f>
        <v>General</v>
      </c>
      <c r="Q163">
        <f>IF($A163="","",SUMIFS(AI_PF!$AP:$AP,AI_PF!$A:$A,$A163))</f>
        <v>658853000000</v>
      </c>
      <c r="R163">
        <f>IF($A163="","",SUMIFS(AI_PF!$AW:$AW,AI_PF!$A:$A,$A163))</f>
        <v>525530886180</v>
      </c>
      <c r="S163">
        <f>IF($A163="","",SUMIFS(AI_PF!$AZ:$AZ,AI_PF!$A:$A,$A163))</f>
        <v>312670369706</v>
      </c>
      <c r="T163">
        <f>IF($A163="","",SUMIFS(AI_PF!$CA:$CA,AI_PF!$A:$A,$A163))</f>
        <v>198197628949</v>
      </c>
      <c r="U163">
        <f>IF($A163="","",SUMIFS(AI_PF!$CE:$CE,AI_PF!$A:$A,$A163))</f>
        <v>189571938174</v>
      </c>
      <c r="V163">
        <f>IF($A163="","",IFERROR(VLOOKUP($A163,AI_PF!$A:$CO,93,FALSE),""))</f>
        <v>-0.37926107645034796</v>
      </c>
      <c r="W163">
        <f>IF($A163="","",COUNTIF(AI_PF!$A:$A,$A163))</f>
        <v>1</v>
      </c>
      <c r="X163">
        <f ca="1">IF($A163="","",COUNTIF(LookThrough!$A:$A,J163))</f>
        <v>2</v>
      </c>
    </row>
    <row r="164" spans="1:24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IF($A164="","",IFERROR(VLOOKUP($A164,Data_Raw!$A:$G,5,FALSE),""))</f>
        <v>KOR</v>
      </c>
      <c r="O164" t="str">
        <f>IF($A164="","",IFERROR(VLOOKUP($A164,Data_Raw!$A:$G,6,FALSE),""))</f>
        <v>Non-PPP</v>
      </c>
      <c r="P164" t="str">
        <f>IF($A164="","",IFERROR(VLOOKUP($A164,Data_Raw!$A:$G,7,FALSE),""))</f>
        <v>Energy</v>
      </c>
      <c r="Q164">
        <f>IF($A164="","",SUMIFS(AI_PF!$AP:$AP,AI_PF!$A:$A,$A164))</f>
        <v>40000000000</v>
      </c>
      <c r="R164">
        <f>IF($A164="","",SUMIFS(AI_PF!$AW:$AW,AI_PF!$A:$A,$A164))</f>
        <v>26492914360</v>
      </c>
      <c r="S164">
        <f>IF($A164="","",SUMIFS(AI_PF!$AZ:$AZ,AI_PF!$A:$A,$A164))</f>
        <v>25994695645</v>
      </c>
      <c r="T164">
        <f>IF($A164="","",SUMIFS(AI_PF!$CA:$CA,AI_PF!$A:$A,$A164))</f>
        <v>498977159</v>
      </c>
      <c r="U164">
        <f>IF($A164="","",SUMIFS(AI_PF!$CE:$CE,AI_PF!$A:$A,$A164))</f>
        <v>498218715</v>
      </c>
      <c r="V164">
        <f>IF($A164="","",IFERROR(VLOOKUP($A164,AI_PF!$A:$CO,93,FALSE),""))</f>
        <v>4.3955261999999999</v>
      </c>
      <c r="W164">
        <f>IF($A164="","",COUNTIF(AI_PF!$A:$A,$A164))</f>
        <v>1</v>
      </c>
      <c r="X164">
        <f ca="1">IF($A164="","",COUNTIF(LookThrough!$A:$A,J164))</f>
        <v>0</v>
      </c>
    </row>
    <row r="165" spans="1:24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IF($A165="","",IFERROR(VLOOKUP($A165,Data_Raw!$A:$G,5,FALSE),""))</f>
        <v>Europe</v>
      </c>
      <c r="O165" t="str">
        <f>IF($A165="","",IFERROR(VLOOKUP($A165,Data_Raw!$A:$G,6,FALSE),""))</f>
        <v>Equity|Core</v>
      </c>
      <c r="P165" t="str">
        <f>IF($A165="","",IFERROR(VLOOKUP($A165,Data_Raw!$A:$G,7,FALSE),""))</f>
        <v>Office</v>
      </c>
      <c r="Q165">
        <f>IF($A165="","",SUMIFS(AI_PF!$AP:$AP,AI_PF!$A:$A,$A165))</f>
        <v>60000000000</v>
      </c>
      <c r="R165">
        <f>IF($A165="","",SUMIFS(AI_PF!$AW:$AW,AI_PF!$A:$A,$A165))</f>
        <v>65732387157</v>
      </c>
      <c r="S165">
        <f>IF($A165="","",SUMIFS(AI_PF!$AZ:$AZ,AI_PF!$A:$A,$A165))</f>
        <v>0</v>
      </c>
      <c r="T165">
        <f>IF($A165="","",SUMIFS(AI_PF!$CA:$CA,AI_PF!$A:$A,$A165))</f>
        <v>65732387157</v>
      </c>
      <c r="U165">
        <f>IF($A165="","",SUMIFS(AI_PF!$CE:$CE,AI_PF!$A:$A,$A165))</f>
        <v>50915550647</v>
      </c>
      <c r="V165">
        <f>IF($A165="","",IFERROR(VLOOKUP($A165,AI_PF!$A:$CO,93,FALSE),""))</f>
        <v>2.1561571955680852</v>
      </c>
      <c r="W165">
        <f>IF($A165="","",COUNTIF(AI_PF!$A:$A,$A165))</f>
        <v>1</v>
      </c>
      <c r="X165">
        <f ca="1">IF($A165="","",COUNTIF(LookThrough!$A:$A,J165))</f>
        <v>1</v>
      </c>
    </row>
    <row r="166" spans="1:24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IF($A166="","",IFERROR(VLOOKUP($A166,Data_Raw!$A:$G,5,FALSE),""))</f>
        <v>US</v>
      </c>
      <c r="O166" t="str">
        <f>IF($A166="","",IFERROR(VLOOKUP($A166,Data_Raw!$A:$G,6,FALSE),""))</f>
        <v>Mezzanine|Value-add</v>
      </c>
      <c r="P166" t="str">
        <f>IF($A166="","",IFERROR(VLOOKUP($A166,Data_Raw!$A:$G,7,FALSE),""))</f>
        <v>Office</v>
      </c>
      <c r="Q166">
        <f>IF($A166="","",SUMIFS(AI_PF!$AP:$AP,AI_PF!$A:$A,$A166))</f>
        <v>75400000000</v>
      </c>
      <c r="R166">
        <f>IF($A166="","",SUMIFS(AI_PF!$AW:$AW,AI_PF!$A:$A,$A166))</f>
        <v>87479812997</v>
      </c>
      <c r="S166">
        <f>IF($A166="","",SUMIFS(AI_PF!$AZ:$AZ,AI_PF!$A:$A,$A166))</f>
        <v>5006640106</v>
      </c>
      <c r="T166">
        <f>IF($A166="","",SUMIFS(AI_PF!$CA:$CA,AI_PF!$A:$A,$A166))</f>
        <v>82359846340</v>
      </c>
      <c r="U166">
        <f>IF($A166="","",SUMIFS(AI_PF!$CE:$CE,AI_PF!$A:$A,$A166))</f>
        <v>1674155643</v>
      </c>
      <c r="V166">
        <f>IF($A166="","",IFERROR(VLOOKUP($A166,AI_PF!$A:$CO,93,FALSE),""))</f>
        <v>-53.14262742176652</v>
      </c>
      <c r="W166">
        <f>IF($A166="","",COUNTIF(AI_PF!$A:$A,$A166))</f>
        <v>1</v>
      </c>
      <c r="X166">
        <f ca="1">IF($A166="","",COUNTIF(LookThrough!$A:$A,J166))</f>
        <v>0</v>
      </c>
    </row>
    <row r="167" spans="1:24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IF($A167="","",IFERROR(VLOOKUP($A167,Data_Raw!$A:$G,5,FALSE),""))</f>
        <v>KOR</v>
      </c>
      <c r="O167" t="str">
        <f>IF($A167="","",IFERROR(VLOOKUP($A167,Data_Raw!$A:$G,6,FALSE),""))</f>
        <v>BTO</v>
      </c>
      <c r="P167" t="str">
        <f>IF($A167="","",IFERROR(VLOOKUP($A167,Data_Raw!$A:$G,7,FALSE),""))</f>
        <v>Transportation</v>
      </c>
      <c r="Q167">
        <f>IF($A167="","",SUMIFS(AI_PF!$AP:$AP,AI_PF!$A:$A,$A167))</f>
        <v>95000000000</v>
      </c>
      <c r="R167">
        <f>IF($A167="","",SUMIFS(AI_PF!$AW:$AW,AI_PF!$A:$A,$A167))</f>
        <v>94000000000</v>
      </c>
      <c r="S167">
        <f>IF($A167="","",SUMIFS(AI_PF!$AZ:$AZ,AI_PF!$A:$A,$A167))</f>
        <v>13956307994</v>
      </c>
      <c r="T167">
        <f>IF($A167="","",SUMIFS(AI_PF!$CA:$CA,AI_PF!$A:$A,$A167))</f>
        <v>80059703947</v>
      </c>
      <c r="U167">
        <f>IF($A167="","",SUMIFS(AI_PF!$CE:$CE,AI_PF!$A:$A,$A167))</f>
        <v>80043692006</v>
      </c>
      <c r="V167">
        <f>IF($A167="","",IFERROR(VLOOKUP($A167,AI_PF!$A:$CO,93,FALSE),""))</f>
        <v>3.8987322999999998</v>
      </c>
      <c r="W167">
        <f>IF($A167="","",COUNTIF(AI_PF!$A:$A,$A167))</f>
        <v>2</v>
      </c>
      <c r="X167">
        <f ca="1">IF($A167="","",COUNTIF(LookThrough!$A:$A,J167))</f>
        <v>0</v>
      </c>
    </row>
    <row r="168" spans="1:24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IF($A168="","",IFERROR(VLOOKUP($A168,Data_Raw!$A:$G,5,FALSE),""))</f>
        <v>KOR</v>
      </c>
      <c r="O168" t="str">
        <f>IF($A168="","",IFERROR(VLOOKUP($A168,Data_Raw!$A:$G,6,FALSE),""))</f>
        <v>Early</v>
      </c>
      <c r="P168" t="str">
        <f>IF($A168="","",IFERROR(VLOOKUP($A168,Data_Raw!$A:$G,7,FALSE),""))</f>
        <v>General</v>
      </c>
      <c r="Q168">
        <f>IF($A168="","",SUMIFS(AI_PF!$AP:$AP,AI_PF!$A:$A,$A168))</f>
        <v>3000000000</v>
      </c>
      <c r="R168">
        <f>IF($A168="","",SUMIFS(AI_PF!$AW:$AW,AI_PF!$A:$A,$A168))</f>
        <v>3000000000</v>
      </c>
      <c r="S168">
        <f>IF($A168="","",SUMIFS(AI_PF!$AZ:$AZ,AI_PF!$A:$A,$A168))</f>
        <v>660000000</v>
      </c>
      <c r="T168">
        <f>IF($A168="","",SUMIFS(AI_PF!$CA:$CA,AI_PF!$A:$A,$A168))</f>
        <v>2313162462</v>
      </c>
      <c r="U168">
        <f>IF($A168="","",SUMIFS(AI_PF!$CE:$CE,AI_PF!$A:$A,$A168))</f>
        <v>3010642901</v>
      </c>
      <c r="V168">
        <f>IF($A168="","",IFERROR(VLOOKUP($A168,AI_PF!$A:$CO,93,FALSE),""))</f>
        <v>3.0173090100288387</v>
      </c>
      <c r="W168">
        <f>IF($A168="","",COUNTIF(AI_PF!$A:$A,$A168))</f>
        <v>1</v>
      </c>
      <c r="X168">
        <f ca="1">IF($A168="","",COUNTIF(LookThrough!$A:$A,J168))</f>
        <v>0</v>
      </c>
    </row>
    <row r="169" spans="1:24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IF($A169="","",IFERROR(VLOOKUP($A169,Data_Raw!$A:$G,5,FALSE),""))</f>
        <v>US</v>
      </c>
      <c r="O169" t="str">
        <f>IF($A169="","",IFERROR(VLOOKUP($A169,Data_Raw!$A:$G,6,FALSE),""))</f>
        <v>Equity|Debt</v>
      </c>
      <c r="P169" t="str">
        <f>IF($A169="","",IFERROR(VLOOKUP($A169,Data_Raw!$A:$G,7,FALSE),""))</f>
        <v>General</v>
      </c>
      <c r="Q169">
        <f>IF($A169="","",SUMIFS(AI_PF!$AP:$AP,AI_PF!$A:$A,$A169))</f>
        <v>78000000000</v>
      </c>
      <c r="R169">
        <f>IF($A169="","",SUMIFS(AI_PF!$AW:$AW,AI_PF!$A:$A,$A169))</f>
        <v>68596531358</v>
      </c>
      <c r="S169">
        <f>IF($A169="","",SUMIFS(AI_PF!$AZ:$AZ,AI_PF!$A:$A,$A169))</f>
        <v>0</v>
      </c>
      <c r="T169">
        <f>IF($A169="","",SUMIFS(AI_PF!$CA:$CA,AI_PF!$A:$A,$A169))</f>
        <v>68596531358</v>
      </c>
      <c r="U169">
        <f>IF($A169="","",SUMIFS(AI_PF!$CE:$CE,AI_PF!$A:$A,$A169))</f>
        <v>82202992302</v>
      </c>
      <c r="V169">
        <f>IF($A169="","",IFERROR(VLOOKUP($A169,AI_PF!$A:$CO,93,FALSE),""))</f>
        <v>10.592715144157411</v>
      </c>
      <c r="W169">
        <f>IF($A169="","",COUNTIF(AI_PF!$A:$A,$A169))</f>
        <v>1</v>
      </c>
      <c r="X169">
        <f ca="1">IF($A169="","",COUNTIF(LookThrough!$A:$A,J169))</f>
        <v>55</v>
      </c>
    </row>
    <row r="170" spans="1:24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IF($A170="","",IFERROR(VLOOKUP($A170,Data_Raw!$A:$G,5,FALSE),""))</f>
        <v>KOR</v>
      </c>
      <c r="O170" t="str">
        <f>IF($A170="","",IFERROR(VLOOKUP($A170,Data_Raw!$A:$G,6,FALSE),""))</f>
        <v>Non-PPP</v>
      </c>
      <c r="P170" t="str">
        <f>IF($A170="","",IFERROR(VLOOKUP($A170,Data_Raw!$A:$G,7,FALSE),""))</f>
        <v>Energy</v>
      </c>
      <c r="Q170">
        <f>IF($A170="","",SUMIFS(AI_PF!$AP:$AP,AI_PF!$A:$A,$A170))</f>
        <v>40000000000</v>
      </c>
      <c r="R170">
        <f>IF($A170="","",SUMIFS(AI_PF!$AW:$AW,AI_PF!$A:$A,$A170))</f>
        <v>40369344020</v>
      </c>
      <c r="S170">
        <f>IF($A170="","",SUMIFS(AI_PF!$AZ:$AZ,AI_PF!$A:$A,$A170))</f>
        <v>39401255435</v>
      </c>
      <c r="T170">
        <f>IF($A170="","",SUMIFS(AI_PF!$CA:$CA,AI_PF!$A:$A,$A170))</f>
        <v>629920066</v>
      </c>
      <c r="U170">
        <f>IF($A170="","",SUMIFS(AI_PF!$CE:$CE,AI_PF!$A:$A,$A170))</f>
        <v>622860636</v>
      </c>
      <c r="V170">
        <f>IF($A170="","",IFERROR(VLOOKUP($A170,AI_PF!$A:$CO,93,FALSE),""))</f>
        <v>3.7819990515708932</v>
      </c>
      <c r="W170">
        <f>IF($A170="","",COUNTIF(AI_PF!$A:$A,$A170))</f>
        <v>1</v>
      </c>
      <c r="X170">
        <f ca="1">IF($A170="","",COUNTIF(LookThrough!$A:$A,J170))</f>
        <v>1</v>
      </c>
    </row>
    <row r="171" spans="1:24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IF($A171="","",IFERROR(VLOOKUP($A171,Data_Raw!$A:$G,5,FALSE),""))</f>
        <v>US</v>
      </c>
      <c r="O171" t="str">
        <f>IF($A171="","",IFERROR(VLOOKUP($A171,Data_Raw!$A:$G,6,FALSE),""))</f>
        <v>Mezzanine|Core</v>
      </c>
      <c r="P171" t="str">
        <f>IF($A171="","",IFERROR(VLOOKUP($A171,Data_Raw!$A:$G,7,FALSE),""))</f>
        <v>Office</v>
      </c>
      <c r="Q171">
        <f>IF($A171="","",SUMIFS(AI_PF!$AP:$AP,AI_PF!$A:$A,$A171))</f>
        <v>39000000000</v>
      </c>
      <c r="R171">
        <f>IF($A171="","",SUMIFS(AI_PF!$AW:$AW,AI_PF!$A:$A,$A171))</f>
        <v>48889665007</v>
      </c>
      <c r="S171">
        <f>IF($A171="","",SUMIFS(AI_PF!$AZ:$AZ,AI_PF!$A:$A,$A171))</f>
        <v>4085352768</v>
      </c>
      <c r="T171">
        <f>IF($A171="","",SUMIFS(AI_PF!$CA:$CA,AI_PF!$A:$A,$A171))</f>
        <v>44864312505</v>
      </c>
      <c r="U171">
        <f>IF($A171="","",SUMIFS(AI_PF!$CE:$CE,AI_PF!$A:$A,$A171))</f>
        <v>44747618725</v>
      </c>
      <c r="V171">
        <f>IF($A171="","",IFERROR(VLOOKUP($A171,AI_PF!$A:$CO,93,FALSE),""))</f>
        <v>4.4292572140693682</v>
      </c>
      <c r="W171">
        <f>IF($A171="","",COUNTIF(AI_PF!$A:$A,$A171))</f>
        <v>1</v>
      </c>
      <c r="X171">
        <f ca="1">IF($A171="","",COUNTIF(LookThrough!$A:$A,J171))</f>
        <v>1</v>
      </c>
    </row>
    <row r="172" spans="1:24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IF($A172="","",IFERROR(VLOOKUP($A172,Data_Raw!$A:$G,5,FALSE),""))</f>
        <v>KOR</v>
      </c>
      <c r="O172" t="str">
        <f>IF($A172="","",IFERROR(VLOOKUP($A172,Data_Raw!$A:$G,6,FALSE),""))</f>
        <v>Early</v>
      </c>
      <c r="P172" t="str">
        <f>IF($A172="","",IFERROR(VLOOKUP($A172,Data_Raw!$A:$G,7,FALSE),""))</f>
        <v>General</v>
      </c>
      <c r="Q172">
        <f>IF($A172="","",SUMIFS(AI_PF!$AP:$AP,AI_PF!$A:$A,$A172))</f>
        <v>4000000000</v>
      </c>
      <c r="R172">
        <f>IF($A172="","",SUMIFS(AI_PF!$AW:$AW,AI_PF!$A:$A,$A172))</f>
        <v>4000000000</v>
      </c>
      <c r="S172">
        <f>IF($A172="","",SUMIFS(AI_PF!$AZ:$AZ,AI_PF!$A:$A,$A172))</f>
        <v>1110857143</v>
      </c>
      <c r="T172">
        <f>IF($A172="","",SUMIFS(AI_PF!$CA:$CA,AI_PF!$A:$A,$A172))</f>
        <v>2889142857</v>
      </c>
      <c r="U172">
        <f>IF($A172="","",SUMIFS(AI_PF!$CE:$CE,AI_PF!$A:$A,$A172))</f>
        <v>1761153653</v>
      </c>
      <c r="V172">
        <f>IF($A172="","",IFERROR(VLOOKUP($A172,AI_PF!$A:$CO,93,FALSE),""))</f>
        <v>-6.2250348180532464</v>
      </c>
      <c r="W172">
        <f>IF($A172="","",COUNTIF(AI_PF!$A:$A,$A172))</f>
        <v>1</v>
      </c>
      <c r="X172">
        <f ca="1">IF($A172="","",COUNTIF(LookThrough!$A:$A,J172))</f>
        <v>0</v>
      </c>
    </row>
    <row r="173" spans="1:24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IF($A173="","",IFERROR(VLOOKUP($A173,Data_Raw!$A:$G,5,FALSE),""))</f>
        <v>US</v>
      </c>
      <c r="O173" t="str">
        <f>IF($A173="","",IFERROR(VLOOKUP($A173,Data_Raw!$A:$G,6,FALSE),""))</f>
        <v>Equity|Debt</v>
      </c>
      <c r="P173" t="str">
        <f>IF($A173="","",IFERROR(VLOOKUP($A173,Data_Raw!$A:$G,7,FALSE),""))</f>
        <v>General</v>
      </c>
      <c r="Q173">
        <f>IF($A173="","",SUMIFS(AI_PF!$AP:$AP,AI_PF!$A:$A,$A173))</f>
        <v>39000000000</v>
      </c>
      <c r="R173">
        <f>IF($A173="","",SUMIFS(AI_PF!$AW:$AW,AI_PF!$A:$A,$A173))</f>
        <v>34950000000</v>
      </c>
      <c r="S173">
        <f>IF($A173="","",SUMIFS(AI_PF!$AZ:$AZ,AI_PF!$A:$A,$A173))</f>
        <v>0</v>
      </c>
      <c r="T173">
        <f>IF($A173="","",SUMIFS(AI_PF!$CA:$CA,AI_PF!$A:$A,$A173))</f>
        <v>34950000000</v>
      </c>
      <c r="U173">
        <f>IF($A173="","",SUMIFS(AI_PF!$CE:$CE,AI_PF!$A:$A,$A173))</f>
        <v>43149105542</v>
      </c>
      <c r="V173">
        <f>IF($A173="","",IFERROR(VLOOKUP($A173,AI_PF!$A:$CO,93,FALSE),""))</f>
        <v>8.9973959326744097</v>
      </c>
      <c r="W173">
        <f>IF($A173="","",COUNTIF(AI_PF!$A:$A,$A173))</f>
        <v>1</v>
      </c>
      <c r="X173">
        <f ca="1">IF($A173="","",COUNTIF(LookThrough!$A:$A,J173))</f>
        <v>60</v>
      </c>
    </row>
    <row r="174" spans="1:24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IF($A174="","",IFERROR(VLOOKUP($A174,Data_Raw!$A:$G,5,FALSE),""))</f>
        <v>KOR</v>
      </c>
      <c r="O174" t="str">
        <f>IF($A174="","",IFERROR(VLOOKUP($A174,Data_Raw!$A:$G,6,FALSE),""))</f>
        <v>Early</v>
      </c>
      <c r="P174" t="str">
        <f>IF($A174="","",IFERROR(VLOOKUP($A174,Data_Raw!$A:$G,7,FALSE),""))</f>
        <v>General</v>
      </c>
      <c r="Q174">
        <f>IF($A174="","",SUMIFS(AI_PF!$AP:$AP,AI_PF!$A:$A,$A174))</f>
        <v>3000000000</v>
      </c>
      <c r="R174">
        <f>IF($A174="","",SUMIFS(AI_PF!$AW:$AW,AI_PF!$A:$A,$A174))</f>
        <v>3000000000</v>
      </c>
      <c r="S174">
        <f>IF($A174="","",SUMIFS(AI_PF!$AZ:$AZ,AI_PF!$A:$A,$A174))</f>
        <v>1358400000</v>
      </c>
      <c r="T174">
        <f>IF($A174="","",SUMIFS(AI_PF!$CA:$CA,AI_PF!$A:$A,$A174))</f>
        <v>1617888627</v>
      </c>
      <c r="U174">
        <f>IF($A174="","",SUMIFS(AI_PF!$CE:$CE,AI_PF!$A:$A,$A174))</f>
        <v>2122302042</v>
      </c>
      <c r="V174">
        <f>IF($A174="","",IFERROR(VLOOKUP($A174,AI_PF!$A:$CO,93,FALSE),""))</f>
        <v>4.5115092396736154</v>
      </c>
      <c r="W174">
        <f>IF($A174="","",COUNTIF(AI_PF!$A:$A,$A174))</f>
        <v>1</v>
      </c>
      <c r="X174">
        <f ca="1">IF($A174="","",COUNTIF(LookThrough!$A:$A,J174))</f>
        <v>0</v>
      </c>
    </row>
    <row r="175" spans="1:24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IF($A175="","",IFERROR(VLOOKUP($A175,Data_Raw!$A:$G,5,FALSE),""))</f>
        <v>KOR</v>
      </c>
      <c r="O175" t="str">
        <f>IF($A175="","",IFERROR(VLOOKUP($A175,Data_Raw!$A:$G,6,FALSE),""))</f>
        <v>Early</v>
      </c>
      <c r="P175" t="str">
        <f>IF($A175="","",IFERROR(VLOOKUP($A175,Data_Raw!$A:$G,7,FALSE),""))</f>
        <v>General</v>
      </c>
      <c r="Q175">
        <f>IF($A175="","",SUMIFS(AI_PF!$AP:$AP,AI_PF!$A:$A,$A175))</f>
        <v>15000000000</v>
      </c>
      <c r="R175">
        <f>IF($A175="","",SUMIFS(AI_PF!$AW:$AW,AI_PF!$A:$A,$A175))</f>
        <v>15000000000</v>
      </c>
      <c r="S175">
        <f>IF($A175="","",SUMIFS(AI_PF!$AZ:$AZ,AI_PF!$A:$A,$A175))</f>
        <v>2310000000</v>
      </c>
      <c r="T175">
        <f>IF($A175="","",SUMIFS(AI_PF!$CA:$CA,AI_PF!$A:$A,$A175))</f>
        <v>12690000000</v>
      </c>
      <c r="U175">
        <f>IF($A175="","",SUMIFS(AI_PF!$CE:$CE,AI_PF!$A:$A,$A175))</f>
        <v>12690000000</v>
      </c>
      <c r="V175">
        <f>IF($A175="","",IFERROR(VLOOKUP($A175,AI_PF!$A:$CO,93,FALSE),""))</f>
        <v>-7.4505805969238281E-8</v>
      </c>
      <c r="W175">
        <f>IF($A175="","",COUNTIF(AI_PF!$A:$A,$A175))</f>
        <v>1</v>
      </c>
      <c r="X175">
        <f ca="1">IF($A175="","",COUNTIF(LookThrough!$A:$A,J175))</f>
        <v>0</v>
      </c>
    </row>
    <row r="176" spans="1:24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IF($A176="","",IFERROR(VLOOKUP($A176,Data_Raw!$A:$G,5,FALSE),""))</f>
        <v>KOR</v>
      </c>
      <c r="O176" t="str">
        <f>IF($A176="","",IFERROR(VLOOKUP($A176,Data_Raw!$A:$G,6,FALSE),""))</f>
        <v>Non-PPP</v>
      </c>
      <c r="P176" t="str">
        <f>IF($A176="","",IFERROR(VLOOKUP($A176,Data_Raw!$A:$G,7,FALSE),""))</f>
        <v>Energy</v>
      </c>
      <c r="Q176">
        <f>IF($A176="","",SUMIFS(AI_PF!$AP:$AP,AI_PF!$A:$A,$A176))</f>
        <v>52000000000</v>
      </c>
      <c r="R176">
        <f>IF($A176="","",SUMIFS(AI_PF!$AW:$AW,AI_PF!$A:$A,$A176))</f>
        <v>52000000000</v>
      </c>
      <c r="S176">
        <f>IF($A176="","",SUMIFS(AI_PF!$AZ:$AZ,AI_PF!$A:$A,$A176))</f>
        <v>18695055661</v>
      </c>
      <c r="T176">
        <f>IF($A176="","",SUMIFS(AI_PF!$CA:$CA,AI_PF!$A:$A,$A176))</f>
        <v>33328941178</v>
      </c>
      <c r="U176">
        <f>IF($A176="","",SUMIFS(AI_PF!$CE:$CE,AI_PF!$A:$A,$A176))</f>
        <v>33304944339</v>
      </c>
      <c r="V176">
        <f>IF($A176="","",IFERROR(VLOOKUP($A176,AI_PF!$A:$CO,93,FALSE),""))</f>
        <v>3.5328683000000001</v>
      </c>
      <c r="W176">
        <f>IF($A176="","",COUNTIF(AI_PF!$A:$A,$A176))</f>
        <v>1</v>
      </c>
      <c r="X176">
        <f ca="1">IF($A176="","",COUNTIF(LookThrough!$A:$A,J176))</f>
        <v>0</v>
      </c>
    </row>
    <row r="177" spans="1:24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IF($A177="","",IFERROR(VLOOKUP($A177,Data_Raw!$A:$G,5,FALSE),""))</f>
        <v>US</v>
      </c>
      <c r="O177" t="str">
        <f>IF($A177="","",IFERROR(VLOOKUP($A177,Data_Raw!$A:$G,6,FALSE),""))</f>
        <v>Early</v>
      </c>
      <c r="P177" t="str">
        <f>IF($A177="","",IFERROR(VLOOKUP($A177,Data_Raw!$A:$G,7,FALSE),""))</f>
        <v>AI</v>
      </c>
      <c r="Q177">
        <f>IF($A177="","",SUMIFS(AI_PF!$AP:$AP,AI_PF!$A:$A,$A177))</f>
        <v>46000000000</v>
      </c>
      <c r="R177">
        <f>IF($A177="","",SUMIFS(AI_PF!$AW:$AW,AI_PF!$A:$A,$A177))</f>
        <v>47783599999</v>
      </c>
      <c r="S177">
        <f>IF($A177="","",SUMIFS(AI_PF!$AZ:$AZ,AI_PF!$A:$A,$A177))</f>
        <v>1624541924</v>
      </c>
      <c r="T177">
        <f>IF($A177="","",SUMIFS(AI_PF!$CA:$CA,AI_PF!$A:$A,$A177))</f>
        <v>46291239061</v>
      </c>
      <c r="U177">
        <f>IF($A177="","",SUMIFS(AI_PF!$CE:$CE,AI_PF!$A:$A,$A177))</f>
        <v>73654344915</v>
      </c>
      <c r="V177">
        <f>IF($A177="","",IFERROR(VLOOKUP($A177,AI_PF!$A:$CO,93,FALSE),""))</f>
        <v>14.032248854637148</v>
      </c>
      <c r="W177">
        <f>IF($A177="","",COUNTIF(AI_PF!$A:$A,$A177))</f>
        <v>1</v>
      </c>
      <c r="X177">
        <f ca="1">IF($A177="","",COUNTIF(LookThrough!$A:$A,J177))</f>
        <v>24</v>
      </c>
    </row>
    <row r="178" spans="1:24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IF($A178="","",IFERROR(VLOOKUP($A178,Data_Raw!$A:$G,5,FALSE),""))</f>
        <v>KOR</v>
      </c>
      <c r="O178" t="str">
        <f>IF($A178="","",IFERROR(VLOOKUP($A178,Data_Raw!$A:$G,6,FALSE),""))</f>
        <v>Non-PPP</v>
      </c>
      <c r="P178" t="str">
        <f>IF($A178="","",IFERROR(VLOOKUP($A178,Data_Raw!$A:$G,7,FALSE),""))</f>
        <v>Energy</v>
      </c>
      <c r="Q178">
        <f>IF($A178="","",SUMIFS(AI_PF!$AP:$AP,AI_PF!$A:$A,$A178))</f>
        <v>100000000000</v>
      </c>
      <c r="R178">
        <f>IF($A178="","",SUMIFS(AI_PF!$AW:$AW,AI_PF!$A:$A,$A178))</f>
        <v>93600791289</v>
      </c>
      <c r="S178">
        <f>IF($A178="","",SUMIFS(AI_PF!$AZ:$AZ,AI_PF!$A:$A,$A178))</f>
        <v>30413672265</v>
      </c>
      <c r="T178">
        <f>IF($A178="","",SUMIFS(AI_PF!$CA:$CA,AI_PF!$A:$A,$A178))</f>
        <v>63159619624</v>
      </c>
      <c r="U178">
        <f>IF($A178="","",SUMIFS(AI_PF!$CE:$CE,AI_PF!$A:$A,$A178))</f>
        <v>62139622652</v>
      </c>
      <c r="V178">
        <f>IF($A178="","",IFERROR(VLOOKUP($A178,AI_PF!$A:$CO,93,FALSE),""))</f>
        <v>3.6170902848243718</v>
      </c>
      <c r="W178">
        <f>IF($A178="","",COUNTIF(AI_PF!$A:$A,$A178))</f>
        <v>1</v>
      </c>
      <c r="X178">
        <f ca="1">IF($A178="","",COUNTIF(LookThrough!$A:$A,J178))</f>
        <v>11</v>
      </c>
    </row>
    <row r="179" spans="1:24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IF($A179="","",IFERROR(VLOOKUP($A179,Data_Raw!$A:$G,5,FALSE),""))</f>
        <v>Global</v>
      </c>
      <c r="O179" t="str">
        <f>IF($A179="","",IFERROR(VLOOKUP($A179,Data_Raw!$A:$G,6,FALSE),""))</f>
        <v>hybrid</v>
      </c>
      <c r="P179" t="str">
        <f>IF($A179="","",IFERROR(VLOOKUP($A179,Data_Raw!$A:$G,7,FALSE),""))</f>
        <v>General</v>
      </c>
      <c r="Q179">
        <f>IF($A179="","",SUMIFS(AI_PF!$AP:$AP,AI_PF!$A:$A,$A179))</f>
        <v>435864000000</v>
      </c>
      <c r="R179">
        <f>IF($A179="","",SUMIFS(AI_PF!$AW:$AW,AI_PF!$A:$A,$A179))</f>
        <v>445526500261</v>
      </c>
      <c r="S179">
        <f>IF($A179="","",SUMIFS(AI_PF!$AZ:$AZ,AI_PF!$A:$A,$A179))</f>
        <v>122037162281</v>
      </c>
      <c r="T179">
        <f>IF($A179="","",SUMIFS(AI_PF!$CA:$CA,AI_PF!$A:$A,$A179))</f>
        <v>326539648275</v>
      </c>
      <c r="U179">
        <f>IF($A179="","",SUMIFS(AI_PF!$CE:$CE,AI_PF!$A:$A,$A179))</f>
        <v>324206981498</v>
      </c>
      <c r="V179">
        <f>IF($A179="","",IFERROR(VLOOKUP($A179,AI_PF!$A:$CO,93,FALSE),""))</f>
        <v>5.1153603196144122</v>
      </c>
      <c r="W179">
        <f>IF($A179="","",COUNTIF(AI_PF!$A:$A,$A179))</f>
        <v>1</v>
      </c>
      <c r="X179">
        <f ca="1">IF($A179="","",COUNTIF(LookThrough!$A:$A,J179))</f>
        <v>4</v>
      </c>
    </row>
    <row r="180" spans="1:24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IF($A180="","",IFERROR(VLOOKUP($A180,Data_Raw!$A:$G,5,FALSE),""))</f>
        <v>KOR</v>
      </c>
      <c r="O180" t="str">
        <f>IF($A180="","",IFERROR(VLOOKUP($A180,Data_Raw!$A:$G,6,FALSE),""))</f>
        <v>BTL</v>
      </c>
      <c r="P180" t="str">
        <f>IF($A180="","",IFERROR(VLOOKUP($A180,Data_Raw!$A:$G,7,FALSE),""))</f>
        <v>Transportation</v>
      </c>
      <c r="Q180">
        <f>IF($A180="","",SUMIFS(AI_PF!$AP:$AP,AI_PF!$A:$A,$A180))</f>
        <v>100000000000</v>
      </c>
      <c r="R180">
        <f>IF($A180="","",SUMIFS(AI_PF!$AW:$AW,AI_PF!$A:$A,$A180))</f>
        <v>88340025926</v>
      </c>
      <c r="S180">
        <f>IF($A180="","",SUMIFS(AI_PF!$AZ:$AZ,AI_PF!$A:$A,$A180))</f>
        <v>15411005052</v>
      </c>
      <c r="T180">
        <f>IF($A180="","",SUMIFS(AI_PF!$CA:$CA,AI_PF!$A:$A,$A180))</f>
        <v>72929997877</v>
      </c>
      <c r="U180">
        <f>IF($A180="","",SUMIFS(AI_PF!$CE:$CE,AI_PF!$A:$A,$A180))</f>
        <v>77384419647</v>
      </c>
      <c r="V180">
        <f>IF($A180="","",IFERROR(VLOOKUP($A180,AI_PF!$A:$CO,93,FALSE),""))</f>
        <v>3.8038447499275208</v>
      </c>
      <c r="W180">
        <f>IF($A180="","",COUNTIF(AI_PF!$A:$A,$A180))</f>
        <v>1</v>
      </c>
      <c r="X180">
        <f ca="1">IF($A180="","",COUNTIF(LookThrough!$A:$A,J180))</f>
        <v>27</v>
      </c>
    </row>
    <row r="181" spans="1:24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IF($A181="","",IFERROR(VLOOKUP($A181,Data_Raw!$A:$G,5,FALSE),""))</f>
        <v>KOR</v>
      </c>
      <c r="O181" t="str">
        <f>IF($A181="","",IFERROR(VLOOKUP($A181,Data_Raw!$A:$G,6,FALSE),""))</f>
        <v>NPL</v>
      </c>
      <c r="P181" t="str">
        <f>IF($A181="","",IFERROR(VLOOKUP($A181,Data_Raw!$A:$G,7,FALSE),""))</f>
        <v>Distressed</v>
      </c>
      <c r="Q181">
        <f>IF($A181="","",SUMIFS(AI_PF!$AP:$AP,AI_PF!$A:$A,$A181))</f>
        <v>50000000000</v>
      </c>
      <c r="R181">
        <f>IF($A181="","",SUMIFS(AI_PF!$AW:$AW,AI_PF!$A:$A,$A181))</f>
        <v>50000000000</v>
      </c>
      <c r="S181">
        <f>IF($A181="","",SUMIFS(AI_PF!$AZ:$AZ,AI_PF!$A:$A,$A181))</f>
        <v>42126884691</v>
      </c>
      <c r="T181">
        <f>IF($A181="","",SUMIFS(AI_PF!$CA:$CA,AI_PF!$A:$A,$A181))</f>
        <v>10653680199</v>
      </c>
      <c r="U181">
        <f>IF($A181="","",SUMIFS(AI_PF!$CE:$CE,AI_PF!$A:$A,$A181))</f>
        <v>11290906636</v>
      </c>
      <c r="V181">
        <f>IF($A181="","",IFERROR(VLOOKUP($A181,AI_PF!$A:$CO,93,FALSE),""))</f>
        <v>6.9871363043785104</v>
      </c>
      <c r="W181">
        <f>IF($A181="","",COUNTIF(AI_PF!$A:$A,$A181))</f>
        <v>1</v>
      </c>
      <c r="X181">
        <f ca="1">IF($A181="","",COUNTIF(LookThrough!$A:$A,J181))</f>
        <v>10</v>
      </c>
    </row>
    <row r="182" spans="1:24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IF($A182="","",IFERROR(VLOOKUP($A182,Data_Raw!$A:$G,5,FALSE),""))</f>
        <v>Global</v>
      </c>
      <c r="O182" t="str">
        <f>IF($A182="","",IFERROR(VLOOKUP($A182,Data_Raw!$A:$G,6,FALSE),""))</f>
        <v>Senior|Core</v>
      </c>
      <c r="P182" t="str">
        <f>IF($A182="","",IFERROR(VLOOKUP($A182,Data_Raw!$A:$G,7,FALSE),""))</f>
        <v>General</v>
      </c>
      <c r="Q182">
        <f>IF($A182="","",SUMIFS(AI_PF!$AP:$AP,AI_PF!$A:$A,$A182))</f>
        <v>65000000000</v>
      </c>
      <c r="R182">
        <f>IF($A182="","",SUMIFS(AI_PF!$AW:$AW,AI_PF!$A:$A,$A182))</f>
        <v>69789719982</v>
      </c>
      <c r="S182">
        <f>IF($A182="","",SUMIFS(AI_PF!$AZ:$AZ,AI_PF!$A:$A,$A182))</f>
        <v>16790034417</v>
      </c>
      <c r="T182">
        <f>IF($A182="","",SUMIFS(AI_PF!$CA:$CA,AI_PF!$A:$A,$A182))</f>
        <v>54053963636</v>
      </c>
      <c r="U182">
        <f>IF($A182="","",SUMIFS(AI_PF!$CE:$CE,AI_PF!$A:$A,$A182))</f>
        <v>67633290673</v>
      </c>
      <c r="V182">
        <f>IF($A182="","",IFERROR(VLOOKUP($A182,AI_PF!$A:$CO,93,FALSE),""))</f>
        <v>9.6126657724380511</v>
      </c>
      <c r="W182">
        <f>IF($A182="","",COUNTIF(AI_PF!$A:$A,$A182))</f>
        <v>1</v>
      </c>
      <c r="X182">
        <f ca="1">IF($A182="","",COUNTIF(LookThrough!$A:$A,J182))</f>
        <v>0</v>
      </c>
    </row>
    <row r="183" spans="1:24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IF($A183="","",IFERROR(VLOOKUP($A183,Data_Raw!$A:$G,5,FALSE),""))</f>
        <v>KOR</v>
      </c>
      <c r="O183" t="str">
        <f>IF($A183="","",IFERROR(VLOOKUP($A183,Data_Raw!$A:$G,6,FALSE),""))</f>
        <v>NPL</v>
      </c>
      <c r="P183" t="str">
        <f>IF($A183="","",IFERROR(VLOOKUP($A183,Data_Raw!$A:$G,7,FALSE),""))</f>
        <v>Distressed</v>
      </c>
      <c r="Q183">
        <f>IF($A183="","",SUMIFS(AI_PF!$AP:$AP,AI_PF!$A:$A,$A183))</f>
        <v>50000000000</v>
      </c>
      <c r="R183">
        <f>IF($A183="","",SUMIFS(AI_PF!$AW:$AW,AI_PF!$A:$A,$A183))</f>
        <v>67165000000</v>
      </c>
      <c r="S183">
        <f>IF($A183="","",SUMIFS(AI_PF!$AZ:$AZ,AI_PF!$A:$A,$A183))</f>
        <v>36012931020</v>
      </c>
      <c r="T183">
        <f>IF($A183="","",SUMIFS(AI_PF!$CA:$CA,AI_PF!$A:$A,$A183))</f>
        <v>31643844906</v>
      </c>
      <c r="U183">
        <f>IF($A183="","",SUMIFS(AI_PF!$CE:$CE,AI_PF!$A:$A,$A183))</f>
        <v>32238177142</v>
      </c>
      <c r="V183">
        <f>IF($A183="","",IFERROR(VLOOKUP($A183,AI_PF!$A:$CO,93,FALSE),""))</f>
        <v>8.0853965878486651</v>
      </c>
      <c r="W183">
        <f>IF($A183="","",COUNTIF(AI_PF!$A:$A,$A183))</f>
        <v>1</v>
      </c>
      <c r="X183">
        <f ca="1">IF($A183="","",COUNTIF(LookThrough!$A:$A,J183))</f>
        <v>14</v>
      </c>
    </row>
    <row r="184" spans="1:24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IF($A184="","",IFERROR(VLOOKUP($A184,Data_Raw!$A:$G,5,FALSE),""))</f>
        <v>US</v>
      </c>
      <c r="O184" t="str">
        <f>IF($A184="","",IFERROR(VLOOKUP($A184,Data_Raw!$A:$G,6,FALSE),""))</f>
        <v>Senior|Opportunistic</v>
      </c>
      <c r="P184" t="str">
        <f>IF($A184="","",IFERROR(VLOOKUP($A184,Data_Raw!$A:$G,7,FALSE),""))</f>
        <v>Mixed-use</v>
      </c>
      <c r="Q184">
        <f>IF($A184="","",SUMIFS(AI_PF!$AP:$AP,AI_PF!$A:$A,$A184))</f>
        <v>186350000000</v>
      </c>
      <c r="R184">
        <f>IF($A184="","",SUMIFS(AI_PF!$AW:$AW,AI_PF!$A:$A,$A184))</f>
        <v>200434116415</v>
      </c>
      <c r="S184">
        <f>IF($A184="","",SUMIFS(AI_PF!$AZ:$AZ,AI_PF!$A:$A,$A184))</f>
        <v>8433180870</v>
      </c>
      <c r="T184">
        <f>IF($A184="","",SUMIFS(AI_PF!$CA:$CA,AI_PF!$A:$A,$A184))</f>
        <v>192085604870</v>
      </c>
      <c r="U184">
        <f>IF($A184="","",SUMIFS(AI_PF!$CE:$CE,AI_PF!$A:$A,$A184))</f>
        <v>160701436131</v>
      </c>
      <c r="V184">
        <f>IF($A184="","",IFERROR(VLOOKUP($A184,AI_PF!$A:$CO,93,FALSE),""))</f>
        <v>-0.79730667173862446</v>
      </c>
      <c r="W184">
        <f>IF($A184="","",COUNTIF(AI_PF!$A:$A,$A184))</f>
        <v>1</v>
      </c>
      <c r="X184">
        <f ca="1">IF($A184="","",COUNTIF(LookThrough!$A:$A,J184))</f>
        <v>3</v>
      </c>
    </row>
    <row r="185" spans="1:24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IF($A185="","",IFERROR(VLOOKUP($A185,Data_Raw!$A:$G,5,FALSE),""))</f>
        <v>US</v>
      </c>
      <c r="O185" t="str">
        <f>IF($A185="","",IFERROR(VLOOKUP($A185,Data_Raw!$A:$G,6,FALSE),""))</f>
        <v>Senior|Core</v>
      </c>
      <c r="P185" t="str">
        <f>IF($A185="","",IFERROR(VLOOKUP($A185,Data_Raw!$A:$G,7,FALSE),""))</f>
        <v>General</v>
      </c>
      <c r="Q185">
        <f>IF($A185="","",SUMIFS(AI_PF!$AP:$AP,AI_PF!$A:$A,$A185))</f>
        <v>195000000000</v>
      </c>
      <c r="R185">
        <f>IF($A185="","",SUMIFS(AI_PF!$AW:$AW,AI_PF!$A:$A,$A185))</f>
        <v>187256985254</v>
      </c>
      <c r="S185">
        <f>IF($A185="","",SUMIFS(AI_PF!$AZ:$AZ,AI_PF!$A:$A,$A185))</f>
        <v>33813997028</v>
      </c>
      <c r="T185">
        <f>IF($A185="","",SUMIFS(AI_PF!$CA:$CA,AI_PF!$A:$A,$A185))</f>
        <v>152380311462</v>
      </c>
      <c r="U185">
        <f>IF($A185="","",SUMIFS(AI_PF!$CE:$CE,AI_PF!$A:$A,$A185))</f>
        <v>128159280855</v>
      </c>
      <c r="V185">
        <f>IF($A185="","",IFERROR(VLOOKUP($A185,AI_PF!$A:$CO,93,FALSE),""))</f>
        <v>-0.24540022015571597</v>
      </c>
      <c r="W185">
        <f>IF($A185="","",COUNTIF(AI_PF!$A:$A,$A185))</f>
        <v>1</v>
      </c>
      <c r="X185">
        <f ca="1">IF($A185="","",COUNTIF(LookThrough!$A:$A,J185))</f>
        <v>8</v>
      </c>
    </row>
    <row r="186" spans="1:24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IF($A186="","",IFERROR(VLOOKUP($A186,Data_Raw!$A:$G,5,FALSE),""))</f>
        <v>KOR</v>
      </c>
      <c r="O186" t="str">
        <f>IF($A186="","",IFERROR(VLOOKUP($A186,Data_Raw!$A:$G,6,FALSE),""))</f>
        <v>Non-PPP</v>
      </c>
      <c r="P186" t="str">
        <f>IF($A186="","",IFERROR(VLOOKUP($A186,Data_Raw!$A:$G,7,FALSE),""))</f>
        <v>Energy</v>
      </c>
      <c r="Q186">
        <f>IF($A186="","",SUMIFS(AI_PF!$AP:$AP,AI_PF!$A:$A,$A186))</f>
        <v>80000000000</v>
      </c>
      <c r="R186">
        <f>IF($A186="","",SUMIFS(AI_PF!$AW:$AW,AI_PF!$A:$A,$A186))</f>
        <v>70000000000</v>
      </c>
      <c r="S186">
        <f>IF($A186="","",SUMIFS(AI_PF!$AZ:$AZ,AI_PF!$A:$A,$A186))</f>
        <v>31749697933</v>
      </c>
      <c r="T186">
        <f>IF($A186="","",SUMIFS(AI_PF!$CA:$CA,AI_PF!$A:$A,$A186))</f>
        <v>38288590658</v>
      </c>
      <c r="U186">
        <f>IF($A186="","",SUMIFS(AI_PF!$CE:$CE,AI_PF!$A:$A,$A186))</f>
        <v>38250302067</v>
      </c>
      <c r="V186">
        <f>IF($A186="","",IFERROR(VLOOKUP($A186,AI_PF!$A:$CO,93,FALSE),""))</f>
        <v>4.0464072</v>
      </c>
      <c r="W186">
        <f>IF($A186="","",COUNTIF(AI_PF!$A:$A,$A186))</f>
        <v>3</v>
      </c>
      <c r="X186">
        <f ca="1">IF($A186="","",COUNTIF(LookThrough!$A:$A,J186))</f>
        <v>0</v>
      </c>
    </row>
    <row r="187" spans="1:24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IF($A187="","",IFERROR(VLOOKUP($A187,Data_Raw!$A:$G,5,FALSE),""))</f>
        <v>US</v>
      </c>
      <c r="O187" t="str">
        <f>IF($A187="","",IFERROR(VLOOKUP($A187,Data_Raw!$A:$G,6,FALSE),""))</f>
        <v>Senior|Core plus</v>
      </c>
      <c r="P187" t="str">
        <f>IF($A187="","",IFERROR(VLOOKUP($A187,Data_Raw!$A:$G,7,FALSE),""))</f>
        <v>Office</v>
      </c>
      <c r="Q187">
        <f>IF($A187="","",SUMIFS(AI_PF!$AP:$AP,AI_PF!$A:$A,$A187))</f>
        <v>50000000000</v>
      </c>
      <c r="R187">
        <f>IF($A187="","",SUMIFS(AI_PF!$AW:$AW,AI_PF!$A:$A,$A187))</f>
        <v>58955963735</v>
      </c>
      <c r="S187">
        <f>IF($A187="","",SUMIFS(AI_PF!$AZ:$AZ,AI_PF!$A:$A,$A187))</f>
        <v>8186242254</v>
      </c>
      <c r="T187">
        <f>IF($A187="","",SUMIFS(AI_PF!$CA:$CA,AI_PF!$A:$A,$A187))</f>
        <v>50651421992</v>
      </c>
      <c r="U187">
        <f>IF($A187="","",SUMIFS(AI_PF!$CE:$CE,AI_PF!$A:$A,$A187))</f>
        <v>51478354271</v>
      </c>
      <c r="V187">
        <f>IF($A187="","",IFERROR(VLOOKUP($A187,AI_PF!$A:$CO,93,FALSE),""))</f>
        <v>5.1468130946159363</v>
      </c>
      <c r="W187">
        <f>IF($A187="","",COUNTIF(AI_PF!$A:$A,$A187))</f>
        <v>1</v>
      </c>
      <c r="X187">
        <f ca="1">IF($A187="","",COUNTIF(LookThrough!$A:$A,J187))</f>
        <v>1</v>
      </c>
    </row>
    <row r="188" spans="1:24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IF($A188="","",IFERROR(VLOOKUP($A188,Data_Raw!$A:$G,5,FALSE),""))</f>
        <v>KOR</v>
      </c>
      <c r="O188" t="str">
        <f>IF($A188="","",IFERROR(VLOOKUP($A188,Data_Raw!$A:$G,6,FALSE),""))</f>
        <v>BTL</v>
      </c>
      <c r="P188" t="str">
        <f>IF($A188="","",IFERROR(VLOOKUP($A188,Data_Raw!$A:$G,7,FALSE),""))</f>
        <v>Transportation</v>
      </c>
      <c r="Q188">
        <f>IF($A188="","",SUMIFS(AI_PF!$AP:$AP,AI_PF!$A:$A,$A188))</f>
        <v>30000000000</v>
      </c>
      <c r="R188">
        <f>IF($A188="","",SUMIFS(AI_PF!$AW:$AW,AI_PF!$A:$A,$A188))</f>
        <v>25704750000</v>
      </c>
      <c r="S188">
        <f>IF($A188="","",SUMIFS(AI_PF!$AZ:$AZ,AI_PF!$A:$A,$A188))</f>
        <v>4758388948</v>
      </c>
      <c r="T188">
        <f>IF($A188="","",SUMIFS(AI_PF!$CA:$CA,AI_PF!$A:$A,$A188))</f>
        <v>20948683259</v>
      </c>
      <c r="U188">
        <f>IF($A188="","",SUMIFS(AI_PF!$CE:$CE,AI_PF!$A:$A,$A188))</f>
        <v>20731199466</v>
      </c>
      <c r="V188">
        <f>IF($A188="","",IFERROR(VLOOKUP($A188,AI_PF!$A:$CO,93,FALSE),""))</f>
        <v>2.4187079071998596</v>
      </c>
      <c r="W188">
        <f>IF($A188="","",COUNTIF(AI_PF!$A:$A,$A188))</f>
        <v>1</v>
      </c>
      <c r="X188">
        <f ca="1">IF($A188="","",COUNTIF(LookThrough!$A:$A,J188))</f>
        <v>3</v>
      </c>
    </row>
    <row r="189" spans="1:24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 t="str">
        <f>IF($A189="","",IFERROR(VLOOKUP($A189,Data_Raw!$A:$G,5,FALSE),""))</f>
        <v>Europe</v>
      </c>
      <c r="O189" t="str">
        <f>IF($A189="","",IFERROR(VLOOKUP($A189,Data_Raw!$A:$G,6,FALSE),""))</f>
        <v>Mezzanine|Core</v>
      </c>
      <c r="P189" t="str">
        <f>IF($A189="","",IFERROR(VLOOKUP($A189,Data_Raw!$A:$G,7,FALSE),""))</f>
        <v>Office</v>
      </c>
      <c r="Q189">
        <f>IF($A189="","",SUMIFS(AI_PF!$AP:$AP,AI_PF!$A:$A,$A189))</f>
        <v>57750000000</v>
      </c>
      <c r="R189">
        <f>IF($A189="","",SUMIFS(AI_PF!$AW:$AW,AI_PF!$A:$A,$A189))</f>
        <v>52337785026</v>
      </c>
      <c r="S189">
        <f>IF($A189="","",SUMIFS(AI_PF!$AZ:$AZ,AI_PF!$A:$A,$A189))</f>
        <v>3053697035</v>
      </c>
      <c r="T189">
        <f>IF($A189="","",SUMIFS(AI_PF!$CA:$CA,AI_PF!$A:$A,$A189))</f>
        <v>49572135328</v>
      </c>
      <c r="U189">
        <f>IF($A189="","",SUMIFS(AI_PF!$CE:$CE,AI_PF!$A:$A,$A189))</f>
        <v>52070413284</v>
      </c>
      <c r="V189">
        <f>IF($A189="","",IFERROR(VLOOKUP($A189,AI_PF!$A:$CO,93,FALSE),""))</f>
        <v>7.1714946627616865</v>
      </c>
      <c r="W189">
        <f>IF($A189="","",COUNTIF(AI_PF!$A:$A,$A189))</f>
        <v>1</v>
      </c>
      <c r="X189">
        <f ca="1">IF($A189="","",COUNTIF(LookThrough!$A:$A,J189))</f>
        <v>9</v>
      </c>
    </row>
    <row r="190" spans="1:24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47193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IF($A190="","",IFERROR(VLOOKUP($A190,Data_Raw!$A:$G,5,FALSE),""))</f>
        <v>Global</v>
      </c>
      <c r="O190" t="str">
        <f>IF($A190="","",IFERROR(VLOOKUP($A190,Data_Raw!$A:$G,6,FALSE),""))</f>
        <v>Direct Lending</v>
      </c>
      <c r="P190" t="str">
        <f>IF($A190="","",IFERROR(VLOOKUP($A190,Data_Raw!$A:$G,7,FALSE),""))</f>
        <v>Senior</v>
      </c>
      <c r="Q190">
        <f>IF($A190="","",SUMIFS(AI_PF!$AP:$AP,AI_PF!$A:$A,$A190))</f>
        <v>51363200000</v>
      </c>
      <c r="R190">
        <f>IF($A190="","",SUMIFS(AI_PF!$AW:$AW,AI_PF!$A:$A,$A190))</f>
        <v>47188530514</v>
      </c>
      <c r="S190">
        <f>IF($A190="","",SUMIFS(AI_PF!$AZ:$AZ,AI_PF!$A:$A,$A190))</f>
        <v>21320129370</v>
      </c>
      <c r="T190">
        <f>IF($A190="","",SUMIFS(AI_PF!$CA:$CA,AI_PF!$A:$A,$A190))</f>
        <v>28755264827</v>
      </c>
      <c r="U190">
        <f>IF($A190="","",SUMIFS(AI_PF!$CE:$CE,AI_PF!$A:$A,$A190))</f>
        <v>30897206541</v>
      </c>
      <c r="V190">
        <f>IF($A190="","",IFERROR(VLOOKUP($A190,AI_PF!$A:$CO,93,FALSE),""))</f>
        <v>9.2455789446830767</v>
      </c>
      <c r="W190">
        <f>IF($A190="","",COUNTIF(AI_PF!$A:$A,$A190))</f>
        <v>1</v>
      </c>
      <c r="X190">
        <f ca="1">IF($A190="","",COUNTIF(LookThrough!$A:$A,J190))</f>
        <v>32</v>
      </c>
    </row>
    <row r="191" spans="1:24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IF($A191="","",IFERROR(VLOOKUP($A191,Data_Raw!$A:$G,5,FALSE),""))</f>
        <v>US</v>
      </c>
      <c r="O191" t="str">
        <f>IF($A191="","",IFERROR(VLOOKUP($A191,Data_Raw!$A:$G,6,FALSE),""))</f>
        <v>Senior|Core plus</v>
      </c>
      <c r="P191" t="str">
        <f>IF($A191="","",IFERROR(VLOOKUP($A191,Data_Raw!$A:$G,7,FALSE),""))</f>
        <v>Residential</v>
      </c>
      <c r="Q191">
        <f>IF($A191="","",SUMIFS(AI_PF!$AP:$AP,AI_PF!$A:$A,$A191))</f>
        <v>54000000000</v>
      </c>
      <c r="R191">
        <f>IF($A191="","",SUMIFS(AI_PF!$AW:$AW,AI_PF!$A:$A,$A191))</f>
        <v>58659420343</v>
      </c>
      <c r="S191">
        <f>IF($A191="","",SUMIFS(AI_PF!$AZ:$AZ,AI_PF!$A:$A,$A191))</f>
        <v>1841423488</v>
      </c>
      <c r="T191">
        <f>IF($A191="","",SUMIFS(AI_PF!$CA:$CA,AI_PF!$A:$A,$A191))</f>
        <v>56413662492</v>
      </c>
      <c r="U191">
        <f>IF($A191="","",SUMIFS(AI_PF!$CE:$CE,AI_PF!$A:$A,$A191))</f>
        <v>34634764605</v>
      </c>
      <c r="V191">
        <f>IF($A191="","",IFERROR(VLOOKUP($A191,AI_PF!$A:$CO,93,FALSE),""))</f>
        <v>-5.4068711400032052</v>
      </c>
      <c r="W191">
        <f>IF($A191="","",COUNTIF(AI_PF!$A:$A,$A191))</f>
        <v>1</v>
      </c>
      <c r="X191">
        <f ca="1">IF($A191="","",COUNTIF(LookThrough!$A:$A,J191))</f>
        <v>1</v>
      </c>
    </row>
    <row r="192" spans="1:24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IF($A192="","",IFERROR(VLOOKUP($A192,Data_Raw!$A:$G,5,FALSE),""))</f>
        <v>KOR</v>
      </c>
      <c r="O192" t="str">
        <f>IF($A192="","",IFERROR(VLOOKUP($A192,Data_Raw!$A:$G,6,FALSE),""))</f>
        <v>Non-PPP</v>
      </c>
      <c r="P192" t="str">
        <f>IF($A192="","",IFERROR(VLOOKUP($A192,Data_Raw!$A:$G,7,FALSE),""))</f>
        <v>Energy</v>
      </c>
      <c r="Q192">
        <f>IF($A192="","",SUMIFS(AI_PF!$AP:$AP,AI_PF!$A:$A,$A192))</f>
        <v>30000000000</v>
      </c>
      <c r="R192">
        <f>IF($A192="","",SUMIFS(AI_PF!$AW:$AW,AI_PF!$A:$A,$A192))</f>
        <v>29789818182</v>
      </c>
      <c r="S192">
        <f>IF($A192="","",SUMIFS(AI_PF!$AZ:$AZ,AI_PF!$A:$A,$A192))</f>
        <v>590112760</v>
      </c>
      <c r="T192">
        <f>IF($A192="","",SUMIFS(AI_PF!$CA:$CA,AI_PF!$A:$A,$A192))</f>
        <v>29205972592</v>
      </c>
      <c r="U192">
        <f>IF($A192="","",SUMIFS(AI_PF!$CE:$CE,AI_PF!$A:$A,$A192))</f>
        <v>30544975929</v>
      </c>
      <c r="V192">
        <f>IF($A192="","",IFERROR(VLOOKUP($A192,AI_PF!$A:$CO,93,FALSE),""))</f>
        <v>4.7492608428001386</v>
      </c>
      <c r="W192">
        <f>IF($A192="","",COUNTIF(AI_PF!$A:$A,$A192))</f>
        <v>1</v>
      </c>
      <c r="X192">
        <f ca="1">IF($A192="","",COUNTIF(LookThrough!$A:$A,J192))</f>
        <v>12</v>
      </c>
    </row>
    <row r="193" spans="1:24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IF($A193="","",IFERROR(VLOOKUP($A193,Data_Raw!$A:$G,5,FALSE),""))</f>
        <v>KOR</v>
      </c>
      <c r="O193" t="str">
        <f>IF($A193="","",IFERROR(VLOOKUP($A193,Data_Raw!$A:$G,6,FALSE),""))</f>
        <v>BTL</v>
      </c>
      <c r="P193" t="str">
        <f>IF($A193="","",IFERROR(VLOOKUP($A193,Data_Raw!$A:$G,7,FALSE),""))</f>
        <v>Transportation</v>
      </c>
      <c r="Q193">
        <f>IF($A193="","",SUMIFS(AI_PF!$AP:$AP,AI_PF!$A:$A,$A193))</f>
        <v>25000000000</v>
      </c>
      <c r="R193">
        <f>IF($A193="","",SUMIFS(AI_PF!$AW:$AW,AI_PF!$A:$A,$A193))</f>
        <v>24349955000</v>
      </c>
      <c r="S193">
        <f>IF($A193="","",SUMIFS(AI_PF!$AZ:$AZ,AI_PF!$A:$A,$A193))</f>
        <v>6066001250</v>
      </c>
      <c r="T193">
        <f>IF($A193="","",SUMIFS(AI_PF!$CA:$CA,AI_PF!$A:$A,$A193))</f>
        <v>18314925484</v>
      </c>
      <c r="U193">
        <f>IF($A193="","",SUMIFS(AI_PF!$CE:$CE,AI_PF!$A:$A,$A193))</f>
        <v>18067037890</v>
      </c>
      <c r="V193">
        <f>IF($A193="","",IFERROR(VLOOKUP($A193,AI_PF!$A:$CO,93,FALSE),""))</f>
        <v>1.7260387539863591</v>
      </c>
      <c r="W193">
        <f>IF($A193="","",COUNTIF(AI_PF!$A:$A,$A193))</f>
        <v>1</v>
      </c>
      <c r="X193">
        <f ca="1">IF($A193="","",COUNTIF(LookThrough!$A:$A,J193))</f>
        <v>4</v>
      </c>
    </row>
    <row r="194" spans="1:24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IF($A194="","",IFERROR(VLOOKUP($A194,Data_Raw!$A:$G,5,FALSE),""))</f>
        <v>Asia</v>
      </c>
      <c r="O194" t="str">
        <f>IF($A194="","",IFERROR(VLOOKUP($A194,Data_Raw!$A:$G,6,FALSE),""))</f>
        <v>Early</v>
      </c>
      <c r="P194" t="str">
        <f>IF($A194="","",IFERROR(VLOOKUP($A194,Data_Raw!$A:$G,7,FALSE),""))</f>
        <v>General</v>
      </c>
      <c r="Q194">
        <f>IF($A194="","",SUMIFS(AI_PF!$AP:$AP,AI_PF!$A:$A,$A194))</f>
        <v>10000000000</v>
      </c>
      <c r="R194">
        <f>IF($A194="","",SUMIFS(AI_PF!$AW:$AW,AI_PF!$A:$A,$A194))</f>
        <v>10000000000</v>
      </c>
      <c r="S194">
        <f>IF($A194="","",SUMIFS(AI_PF!$AZ:$AZ,AI_PF!$A:$A,$A194))</f>
        <v>1339172953</v>
      </c>
      <c r="T194">
        <f>IF($A194="","",SUMIFS(AI_PF!$CA:$CA,AI_PF!$A:$A,$A194))</f>
        <v>7783543551</v>
      </c>
      <c r="U194">
        <f>IF($A194="","",SUMIFS(AI_PF!$CE:$CE,AI_PF!$A:$A,$A194))</f>
        <v>8573214784</v>
      </c>
      <c r="V194">
        <f>IF($A194="","",IFERROR(VLOOKUP($A194,AI_PF!$A:$CO,93,FALSE),""))</f>
        <v>2.0969763398170471</v>
      </c>
      <c r="W194">
        <f>IF($A194="","",COUNTIF(AI_PF!$A:$A,$A194))</f>
        <v>1</v>
      </c>
      <c r="X194">
        <f ca="1">IF($A194="","",COUNTIF(LookThrough!$A:$A,J194))</f>
        <v>0</v>
      </c>
    </row>
    <row r="195" spans="1:24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IF($A195="","",IFERROR(VLOOKUP($A195,Data_Raw!$A:$G,5,FALSE),""))</f>
        <v>US</v>
      </c>
      <c r="O195" t="str">
        <f>IF($A195="","",IFERROR(VLOOKUP($A195,Data_Raw!$A:$G,6,FALSE),""))</f>
        <v>Early</v>
      </c>
      <c r="P195" t="str">
        <f>IF($A195="","",IFERROR(VLOOKUP($A195,Data_Raw!$A:$G,7,FALSE),""))</f>
        <v>General</v>
      </c>
      <c r="Q195">
        <f>IF($A195="","",SUMIFS(AI_PF!$AP:$AP,AI_PF!$A:$A,$A195))</f>
        <v>32500000000</v>
      </c>
      <c r="R195">
        <f>IF($A195="","",SUMIFS(AI_PF!$AW:$AW,AI_PF!$A:$A,$A195))</f>
        <v>27096826309</v>
      </c>
      <c r="S195">
        <f>IF($A195="","",SUMIFS(AI_PF!$AZ:$AZ,AI_PF!$A:$A,$A195))</f>
        <v>1520461936</v>
      </c>
      <c r="T195">
        <f>IF($A195="","",SUMIFS(AI_PF!$CA:$CA,AI_PF!$A:$A,$A195))</f>
        <v>25757818670</v>
      </c>
      <c r="U195">
        <f>IF($A195="","",SUMIFS(AI_PF!$CE:$CE,AI_PF!$A:$A,$A195))</f>
        <v>41667547781</v>
      </c>
      <c r="V195">
        <f>IF($A195="","",IFERROR(VLOOKUP($A195,AI_PF!$A:$CO,93,FALSE),""))</f>
        <v>14.014646410942072</v>
      </c>
      <c r="W195">
        <f>IF($A195="","",COUNTIF(AI_PF!$A:$A,$A195))</f>
        <v>1</v>
      </c>
      <c r="X195">
        <f ca="1">IF($A195="","",COUNTIF(LookThrough!$A:$A,J195))</f>
        <v>27</v>
      </c>
    </row>
    <row r="196" spans="1:24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IF($A196="","",IFERROR(VLOOKUP($A196,Data_Raw!$A:$G,5,FALSE),""))</f>
        <v>US</v>
      </c>
      <c r="O196" t="str">
        <f>IF($A196="","",IFERROR(VLOOKUP($A196,Data_Raw!$A:$G,6,FALSE),""))</f>
        <v>Non-PPP</v>
      </c>
      <c r="P196" t="str">
        <f>IF($A196="","",IFERROR(VLOOKUP($A196,Data_Raw!$A:$G,7,FALSE),""))</f>
        <v>General</v>
      </c>
      <c r="Q196">
        <f>IF($A196="","",SUMIFS(AI_PF!$AP:$AP,AI_PF!$A:$A,$A196))</f>
        <v>260000000000</v>
      </c>
      <c r="R196">
        <f>IF($A196="","",SUMIFS(AI_PF!$AW:$AW,AI_PF!$A:$A,$A196))</f>
        <v>154364088416</v>
      </c>
      <c r="S196">
        <f>IF($A196="","",SUMIFS(AI_PF!$AZ:$AZ,AI_PF!$A:$A,$A196))</f>
        <v>135081637035</v>
      </c>
      <c r="T196">
        <f>IF($A196="","",SUMIFS(AI_PF!$CA:$CA,AI_PF!$A:$A,$A196))</f>
        <v>13998931892</v>
      </c>
      <c r="U196">
        <f>IF($A196="","",SUMIFS(AI_PF!$CE:$CE,AI_PF!$A:$A,$A196))</f>
        <v>12487723097</v>
      </c>
      <c r="V196">
        <f>IF($A196="","",IFERROR(VLOOKUP($A196,AI_PF!$A:$CO,93,FALSE),""))</f>
        <v>4.8620751500129691</v>
      </c>
      <c r="W196">
        <f>IF($A196="","",COUNTIF(AI_PF!$A:$A,$A196))</f>
        <v>1</v>
      </c>
      <c r="X196">
        <f ca="1">IF($A196="","",COUNTIF(LookThrough!$A:$A,J196))</f>
        <v>2</v>
      </c>
    </row>
    <row r="197" spans="1:24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IF($A197="","",IFERROR(VLOOKUP($A197,Data_Raw!$A:$G,5,FALSE),""))</f>
        <v>US</v>
      </c>
      <c r="O197" t="str">
        <f>IF($A197="","",IFERROR(VLOOKUP($A197,Data_Raw!$A:$G,6,FALSE),""))</f>
        <v>Mezzanine|Value-add</v>
      </c>
      <c r="P197" t="str">
        <f>IF($A197="","",IFERROR(VLOOKUP($A197,Data_Raw!$A:$G,7,FALSE),""))</f>
        <v>Hotel</v>
      </c>
      <c r="Q197">
        <f>IF($A197="","",SUMIFS(AI_PF!$AP:$AP,AI_PF!$A:$A,$A197))</f>
        <v>45500000000</v>
      </c>
      <c r="R197">
        <f>IF($A197="","",SUMIFS(AI_PF!$AW:$AW,AI_PF!$A:$A,$A197))</f>
        <v>51959775281</v>
      </c>
      <c r="S197">
        <f>IF($A197="","",SUMIFS(AI_PF!$AZ:$AZ,AI_PF!$A:$A,$A197))</f>
        <v>48734176127</v>
      </c>
      <c r="T197">
        <f>IF($A197="","",SUMIFS(AI_PF!$CA:$CA,AI_PF!$A:$A,$A197))</f>
        <v>62467655</v>
      </c>
      <c r="U197">
        <f>IF($A197="","",SUMIFS(AI_PF!$CE:$CE,AI_PF!$A:$A,$A197))</f>
        <v>68399659</v>
      </c>
      <c r="V197">
        <f>IF($A197="","",IFERROR(VLOOKUP($A197,AI_PF!$A:$CO,93,FALSE),""))</f>
        <v>-0.51799803972244263</v>
      </c>
      <c r="W197">
        <f>IF($A197="","",COUNTIF(AI_PF!$A:$A,$A197))</f>
        <v>1</v>
      </c>
      <c r="X197">
        <f ca="1">IF($A197="","",COUNTIF(LookThrough!$A:$A,J197))</f>
        <v>0</v>
      </c>
    </row>
    <row r="198" spans="1:24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IF($A198="","",IFERROR(VLOOKUP($A198,Data_Raw!$A:$G,5,FALSE),""))</f>
        <v>Global</v>
      </c>
      <c r="O198" t="str">
        <f>IF($A198="","",IFERROR(VLOOKUP($A198,Data_Raw!$A:$G,6,FALSE),""))</f>
        <v>Equity|Core</v>
      </c>
      <c r="P198" t="str">
        <f>IF($A198="","",IFERROR(VLOOKUP($A198,Data_Raw!$A:$G,7,FALSE),""))</f>
        <v>General</v>
      </c>
      <c r="Q198">
        <f>IF($A198="","",SUMIFS(AI_PF!$AP:$AP,AI_PF!$A:$A,$A198))</f>
        <v>39000000000</v>
      </c>
      <c r="R198">
        <f>IF($A198="","",SUMIFS(AI_PF!$AW:$AW,AI_PF!$A:$A,$A198))</f>
        <v>39440876215</v>
      </c>
      <c r="S198">
        <f>IF($A198="","",SUMIFS(AI_PF!$AZ:$AZ,AI_PF!$A:$A,$A198))</f>
        <v>32689228279</v>
      </c>
      <c r="T198">
        <f>IF($A198="","",SUMIFS(AI_PF!$CA:$CA,AI_PF!$A:$A,$A198))</f>
        <v>9793402694</v>
      </c>
      <c r="U198">
        <f>IF($A198="","",SUMIFS(AI_PF!$CE:$CE,AI_PF!$A:$A,$A198))</f>
        <v>8763510793</v>
      </c>
      <c r="V198">
        <f>IF($A198="","",IFERROR(VLOOKUP($A198,AI_PF!$A:$CO,93,FALSE),""))</f>
        <v>14.751464724540714</v>
      </c>
      <c r="W198">
        <f>IF($A198="","",COUNTIF(AI_PF!$A:$A,$A198))</f>
        <v>1</v>
      </c>
      <c r="X198">
        <f ca="1">IF($A198="","",COUNTIF(LookThrough!$A:$A,J198))</f>
        <v>31</v>
      </c>
    </row>
    <row r="199" spans="1:24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IF($A199="","",IFERROR(VLOOKUP($A199,Data_Raw!$A:$G,5,FALSE),""))</f>
        <v>KOR</v>
      </c>
      <c r="O199" t="str">
        <f>IF($A199="","",IFERROR(VLOOKUP($A199,Data_Raw!$A:$G,6,FALSE),""))</f>
        <v>Non-PPP</v>
      </c>
      <c r="P199" t="str">
        <f>IF($A199="","",IFERROR(VLOOKUP($A199,Data_Raw!$A:$G,7,FALSE),""))</f>
        <v>Energy</v>
      </c>
      <c r="Q199">
        <f>IF($A199="","",SUMIFS(AI_PF!$AP:$AP,AI_PF!$A:$A,$A199))</f>
        <v>95888888889</v>
      </c>
      <c r="R199">
        <f>IF($A199="","",SUMIFS(AI_PF!$AW:$AW,AI_PF!$A:$A,$A199))</f>
        <v>95888888889</v>
      </c>
      <c r="S199">
        <f>IF($A199="","",SUMIFS(AI_PF!$AZ:$AZ,AI_PF!$A:$A,$A199))</f>
        <v>32530766423</v>
      </c>
      <c r="T199">
        <f>IF($A199="","",SUMIFS(AI_PF!$CA:$CA,AI_PF!$A:$A,$A199))</f>
        <v>63572592592</v>
      </c>
      <c r="U199">
        <f>IF($A199="","",SUMIFS(AI_PF!$CE:$CE,AI_PF!$A:$A,$A199))</f>
        <v>63358122466</v>
      </c>
      <c r="V199">
        <f>IF($A199="","",IFERROR(VLOOKUP($A199,AI_PF!$A:$CO,93,FALSE),""))</f>
        <v>3.2943120000000001</v>
      </c>
      <c r="W199">
        <f>IF($A199="","",COUNTIF(AI_PF!$A:$A,$A199))</f>
        <v>1</v>
      </c>
      <c r="X199">
        <f ca="1">IF($A199="","",COUNTIF(LookThrough!$A:$A,J199))</f>
        <v>0</v>
      </c>
    </row>
    <row r="200" spans="1:24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IF($A200="","",IFERROR(VLOOKUP($A200,Data_Raw!$A:$G,5,FALSE),""))</f>
        <v>KOR</v>
      </c>
      <c r="O200" t="str">
        <f>IF($A200="","",IFERROR(VLOOKUP($A200,Data_Raw!$A:$G,6,FALSE),""))</f>
        <v>Senior</v>
      </c>
      <c r="P200" t="str">
        <f>IF($A200="","",IFERROR(VLOOKUP($A200,Data_Raw!$A:$G,7,FALSE),""))</f>
        <v>Senior</v>
      </c>
      <c r="Q200">
        <f>IF($A200="","",SUMIFS(AI_PF!$AP:$AP,AI_PF!$A:$A,$A200))</f>
        <v>100000000000</v>
      </c>
      <c r="R200">
        <f>IF($A200="","",SUMIFS(AI_PF!$AW:$AW,AI_PF!$A:$A,$A200))</f>
        <v>99982157681</v>
      </c>
      <c r="S200">
        <f>IF($A200="","",SUMIFS(AI_PF!$AZ:$AZ,AI_PF!$A:$A,$A200))</f>
        <v>96127390593</v>
      </c>
      <c r="T200">
        <f>IF($A200="","",SUMIFS(AI_PF!$CA:$CA,AI_PF!$A:$A,$A200))</f>
        <v>3830349071</v>
      </c>
      <c r="U200">
        <f>IF($A200="","",SUMIFS(AI_PF!$CE:$CE,AI_PF!$A:$A,$A200))</f>
        <v>3722201663</v>
      </c>
      <c r="V200">
        <f>IF($A200="","",IFERROR(VLOOKUP($A200,AI_PF!$A:$CO,93,FALSE),""))</f>
        <v>4.1821041703224191</v>
      </c>
      <c r="W200">
        <f>IF($A200="","",COUNTIF(AI_PF!$A:$A,$A200))</f>
        <v>1</v>
      </c>
      <c r="X200">
        <f ca="1">IF($A200="","",COUNTIF(LookThrough!$A:$A,J200))</f>
        <v>1</v>
      </c>
    </row>
    <row r="201" spans="1:24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IF($A201="","",IFERROR(VLOOKUP($A201,Data_Raw!$A:$G,5,FALSE),""))</f>
        <v>Global</v>
      </c>
      <c r="O201" t="str">
        <f>IF($A201="","",IFERROR(VLOOKUP($A201,Data_Raw!$A:$G,6,FALSE),""))</f>
        <v>hybrid</v>
      </c>
      <c r="P201" t="str">
        <f>IF($A201="","",IFERROR(VLOOKUP($A201,Data_Raw!$A:$G,7,FALSE),""))</f>
        <v>General</v>
      </c>
      <c r="Q201">
        <f>IF($A201="","",SUMIFS(AI_PF!$AP:$AP,AI_PF!$A:$A,$A201))</f>
        <v>65000000000</v>
      </c>
      <c r="R201">
        <f>IF($A201="","",SUMIFS(AI_PF!$AW:$AW,AI_PF!$A:$A,$A201))</f>
        <v>61487636135</v>
      </c>
      <c r="S201">
        <f>IF($A201="","",SUMIFS(AI_PF!$AZ:$AZ,AI_PF!$A:$A,$A201))</f>
        <v>7797812845</v>
      </c>
      <c r="T201">
        <f>IF($A201="","",SUMIFS(AI_PF!$CA:$CA,AI_PF!$A:$A,$A201))</f>
        <v>54449852435</v>
      </c>
      <c r="U201">
        <f>IF($A201="","",SUMIFS(AI_PF!$CE:$CE,AI_PF!$A:$A,$A201))</f>
        <v>74822267477</v>
      </c>
      <c r="V201">
        <f>IF($A201="","",IFERROR(VLOOKUP($A201,AI_PF!$A:$CO,93,FALSE),""))</f>
        <v>13.048924803733829</v>
      </c>
      <c r="W201">
        <f>IF($A201="","",COUNTIF(AI_PF!$A:$A,$A201))</f>
        <v>1</v>
      </c>
      <c r="X201">
        <f ca="1">IF($A201="","",COUNTIF(LookThrough!$A:$A,J201))</f>
        <v>10</v>
      </c>
    </row>
    <row r="202" spans="1:24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IF($A202="","",IFERROR(VLOOKUP($A202,Data_Raw!$A:$G,5,FALSE),""))</f>
        <v>KOR</v>
      </c>
      <c r="O202" t="str">
        <f>IF($A202="","",IFERROR(VLOOKUP($A202,Data_Raw!$A:$G,6,FALSE),""))</f>
        <v>인수금융</v>
      </c>
      <c r="P202" t="str">
        <f>IF($A202="","",IFERROR(VLOOKUP($A202,Data_Raw!$A:$G,7,FALSE),""))</f>
        <v>General</v>
      </c>
      <c r="Q202">
        <f>IF($A202="","",SUMIFS(AI_PF!$AP:$AP,AI_PF!$A:$A,$A202))</f>
        <v>129266449816</v>
      </c>
      <c r="R202">
        <f>IF($A202="","",SUMIFS(AI_PF!$AW:$AW,AI_PF!$A:$A,$A202))</f>
        <v>128636449816</v>
      </c>
      <c r="S202">
        <f>IF($A202="","",SUMIFS(AI_PF!$AZ:$AZ,AI_PF!$A:$A,$A202))</f>
        <v>33157514698</v>
      </c>
      <c r="T202">
        <f>IF($A202="","",SUMIFS(AI_PF!$CA:$CA,AI_PF!$A:$A,$A202))</f>
        <v>112099971863</v>
      </c>
      <c r="U202">
        <f>IF($A202="","",SUMIFS(AI_PF!$CE:$CE,AI_PF!$A:$A,$A202))</f>
        <v>22540591628</v>
      </c>
      <c r="V202">
        <f>IF($A202="","",IFERROR(VLOOKUP($A202,AI_PF!$A:$CO,93,FALSE),""))</f>
        <v>4.5713870999999999</v>
      </c>
      <c r="W202">
        <f>IF($A202="","",COUNTIF(AI_PF!$A:$A,$A202))</f>
        <v>3</v>
      </c>
      <c r="X202">
        <f ca="1">IF($A202="","",COUNTIF(LookThrough!$A:$A,J202))</f>
        <v>0</v>
      </c>
    </row>
    <row r="203" spans="1:24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IF($A203="","",IFERROR(VLOOKUP($A203,Data_Raw!$A:$G,5,FALSE),""))</f>
        <v>KOR</v>
      </c>
      <c r="O203" t="str">
        <f>IF($A203="","",IFERROR(VLOOKUP($A203,Data_Raw!$A:$G,6,FALSE),""))</f>
        <v>Non-PPP</v>
      </c>
      <c r="P203" t="str">
        <f>IF($A203="","",IFERROR(VLOOKUP($A203,Data_Raw!$A:$G,7,FALSE),""))</f>
        <v>Social</v>
      </c>
      <c r="Q203">
        <f>IF($A203="","",SUMIFS(AI_PF!$AP:$AP,AI_PF!$A:$A,$A203))</f>
        <v>205000000000</v>
      </c>
      <c r="R203">
        <f>IF($A203="","",SUMIFS(AI_PF!$AW:$AW,AI_PF!$A:$A,$A203))</f>
        <v>193234125000</v>
      </c>
      <c r="S203">
        <f>IF($A203="","",SUMIFS(AI_PF!$AZ:$AZ,AI_PF!$A:$A,$A203))</f>
        <v>30579770939</v>
      </c>
      <c r="T203">
        <f>IF($A203="","",SUMIFS(AI_PF!$CA:$CA,AI_PF!$A:$A,$A203))</f>
        <v>162715226847</v>
      </c>
      <c r="U203">
        <f>IF($A203="","",SUMIFS(AI_PF!$CE:$CE,AI_PF!$A:$A,$A203))</f>
        <v>164592012604</v>
      </c>
      <c r="V203">
        <f>IF($A203="","",IFERROR(VLOOKUP($A203,AI_PF!$A:$CO,93,FALSE),""))</f>
        <v>4.6858152747154245</v>
      </c>
      <c r="W203">
        <f>IF($A203="","",COUNTIF(AI_PF!$A:$A,$A203))</f>
        <v>1</v>
      </c>
      <c r="X203">
        <f ca="1">IF($A203="","",COUNTIF(LookThrough!$A:$A,J203))</f>
        <v>19</v>
      </c>
    </row>
    <row r="204" spans="1:24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IF($A204="","",IFERROR(VLOOKUP($A204,Data_Raw!$A:$G,5,FALSE),""))</f>
        <v>US</v>
      </c>
      <c r="O204" t="str">
        <f>IF($A204="","",IFERROR(VLOOKUP($A204,Data_Raw!$A:$G,6,FALSE),""))</f>
        <v>Direct Lending</v>
      </c>
      <c r="P204" t="str">
        <f>IF($A204="","",IFERROR(VLOOKUP($A204,Data_Raw!$A:$G,7,FALSE),""))</f>
        <v>Senior</v>
      </c>
      <c r="Q204">
        <f>IF($A204="","",SUMIFS(AI_PF!$AP:$AP,AI_PF!$A:$A,$A204))</f>
        <v>98000000000</v>
      </c>
      <c r="R204">
        <f>IF($A204="","",SUMIFS(AI_PF!$AW:$AW,AI_PF!$A:$A,$A204))</f>
        <v>98614531847</v>
      </c>
      <c r="S204">
        <f>IF($A204="","",SUMIFS(AI_PF!$AZ:$AZ,AI_PF!$A:$A,$A204))</f>
        <v>51898378945</v>
      </c>
      <c r="T204">
        <f>IF($A204="","",SUMIFS(AI_PF!$CA:$CA,AI_PF!$A:$A,$A204))</f>
        <v>45357886379</v>
      </c>
      <c r="U204">
        <f>IF($A204="","",SUMIFS(AI_PF!$CE:$CE,AI_PF!$A:$A,$A204))</f>
        <v>42402295193</v>
      </c>
      <c r="V204">
        <f>IF($A204="","",IFERROR(VLOOKUP($A204,AI_PF!$A:$CO,93,FALSE),""))</f>
        <v>6.9633480906486511</v>
      </c>
      <c r="W204">
        <f>IF($A204="","",COUNTIF(AI_PF!$A:$A,$A204))</f>
        <v>1</v>
      </c>
      <c r="X204">
        <f ca="1">IF($A204="","",COUNTIF(LookThrough!$A:$A,J204))</f>
        <v>0</v>
      </c>
    </row>
    <row r="205" spans="1:24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IF($A205="","",IFERROR(VLOOKUP($A205,Data_Raw!$A:$G,5,FALSE),""))</f>
        <v>KOR</v>
      </c>
      <c r="O205" t="str">
        <f>IF($A205="","",IFERROR(VLOOKUP($A205,Data_Raw!$A:$G,6,FALSE),""))</f>
        <v>Early</v>
      </c>
      <c r="P205" t="str">
        <f>IF($A205="","",IFERROR(VLOOKUP($A205,Data_Raw!$A:$G,7,FALSE),""))</f>
        <v>General</v>
      </c>
      <c r="Q205">
        <f>IF($A205="","",SUMIFS(AI_PF!$AP:$AP,AI_PF!$A:$A,$A205))</f>
        <v>90000000000</v>
      </c>
      <c r="R205">
        <f>IF($A205="","",SUMIFS(AI_PF!$AW:$AW,AI_PF!$A:$A,$A205))</f>
        <v>88560000000</v>
      </c>
      <c r="S205">
        <f>IF($A205="","",SUMIFS(AI_PF!$AZ:$AZ,AI_PF!$A:$A,$A205))</f>
        <v>4500000000</v>
      </c>
      <c r="T205">
        <f>IF($A205="","",SUMIFS(AI_PF!$CA:$CA,AI_PF!$A:$A,$A205))</f>
        <v>84060000000</v>
      </c>
      <c r="U205">
        <f>IF($A205="","",SUMIFS(AI_PF!$CE:$CE,AI_PF!$A:$A,$A205))</f>
        <v>64346389119</v>
      </c>
      <c r="V205">
        <f>IF($A205="","",IFERROR(VLOOKUP($A205,AI_PF!$A:$CO,93,FALSE),""))</f>
        <v>-5.3150114417076111</v>
      </c>
      <c r="W205">
        <f>IF($A205="","",COUNTIF(AI_PF!$A:$A,$A205))</f>
        <v>1</v>
      </c>
      <c r="X205">
        <f ca="1">IF($A205="","",COUNTIF(LookThrough!$A:$A,J205))</f>
        <v>0</v>
      </c>
    </row>
    <row r="206" spans="1:24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IF($A206="","",IFERROR(VLOOKUP($A206,Data_Raw!$A:$G,5,FALSE),""))</f>
        <v>KOR</v>
      </c>
      <c r="O206" t="str">
        <f>IF($A206="","",IFERROR(VLOOKUP($A206,Data_Raw!$A:$G,6,FALSE),""))</f>
        <v>BTO</v>
      </c>
      <c r="P206" t="str">
        <f>IF($A206="","",IFERROR(VLOOKUP($A206,Data_Raw!$A:$G,7,FALSE),""))</f>
        <v>Transportation</v>
      </c>
      <c r="Q206">
        <f>IF($A206="","",SUMIFS(AI_PF!$AP:$AP,AI_PF!$A:$A,$A206))</f>
        <v>73000000000</v>
      </c>
      <c r="R206">
        <f>IF($A206="","",SUMIFS(AI_PF!$AW:$AW,AI_PF!$A:$A,$A206))</f>
        <v>42213317926</v>
      </c>
      <c r="S206">
        <f>IF($A206="","",SUMIFS(AI_PF!$AZ:$AZ,AI_PF!$A:$A,$A206))</f>
        <v>243377836</v>
      </c>
      <c r="T206">
        <f>IF($A206="","",SUMIFS(AI_PF!$CA:$CA,AI_PF!$A:$A,$A206))</f>
        <v>42736538923</v>
      </c>
      <c r="U206">
        <f>IF($A206="","",SUMIFS(AI_PF!$CE:$CE,AI_PF!$A:$A,$A206))</f>
        <v>43002076864</v>
      </c>
      <c r="V206">
        <f>IF($A206="","",IFERROR(VLOOKUP($A206,AI_PF!$A:$CO,93,FALSE),""))</f>
        <v>-0.59964399144519132</v>
      </c>
      <c r="W206">
        <f>IF($A206="","",COUNTIF(AI_PF!$A:$A,$A206))</f>
        <v>2</v>
      </c>
      <c r="X206">
        <f ca="1">IF($A206="","",COUNTIF(LookThrough!$A:$A,J206))</f>
        <v>30</v>
      </c>
    </row>
    <row r="207" spans="1:24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IF($A207="","",IFERROR(VLOOKUP($A207,Data_Raw!$A:$G,5,FALSE),""))</f>
        <v>Europe</v>
      </c>
      <c r="O207" t="str">
        <f>IF($A207="","",IFERROR(VLOOKUP($A207,Data_Raw!$A:$G,6,FALSE),""))</f>
        <v>Non-PPP</v>
      </c>
      <c r="P207" t="str">
        <f>IF($A207="","",IFERROR(VLOOKUP($A207,Data_Raw!$A:$G,7,FALSE),""))</f>
        <v>Rail</v>
      </c>
      <c r="Q207">
        <f>IF($A207="","",SUMIFS(AI_PF!$AP:$AP,AI_PF!$A:$A,$A207))</f>
        <v>58860000000</v>
      </c>
      <c r="R207">
        <f>IF($A207="","",SUMIFS(AI_PF!$AW:$AW,AI_PF!$A:$A,$A207))</f>
        <v>61043792246</v>
      </c>
      <c r="S207">
        <f>IF($A207="","",SUMIFS(AI_PF!$AZ:$AZ,AI_PF!$A:$A,$A207))</f>
        <v>435381697</v>
      </c>
      <c r="T207">
        <f>IF($A207="","",SUMIFS(AI_PF!$CA:$CA,AI_PF!$A:$A,$A207))</f>
        <v>60614750940</v>
      </c>
      <c r="U207">
        <f>IF($A207="","",SUMIFS(AI_PF!$CE:$CE,AI_PF!$A:$A,$A207))</f>
        <v>58929106378</v>
      </c>
      <c r="V207">
        <f>IF($A207="","",IFERROR(VLOOKUP($A207,AI_PF!$A:$CO,93,FALSE),""))</f>
        <v>3.4678700566291814</v>
      </c>
      <c r="W207">
        <f>IF($A207="","",COUNTIF(AI_PF!$A:$A,$A207))</f>
        <v>1</v>
      </c>
      <c r="X207">
        <f ca="1">IF($A207="","",COUNTIF(LookThrough!$A:$A,J207))</f>
        <v>2</v>
      </c>
    </row>
    <row r="208" spans="1:24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IF($A208="","",IFERROR(VLOOKUP($A208,Data_Raw!$A:$G,5,FALSE),""))</f>
        <v>KOR</v>
      </c>
      <c r="O208" t="str">
        <f>IF($A208="","",IFERROR(VLOOKUP($A208,Data_Raw!$A:$G,6,FALSE),""))</f>
        <v>BTO</v>
      </c>
      <c r="P208" t="str">
        <f>IF($A208="","",IFERROR(VLOOKUP($A208,Data_Raw!$A:$G,7,FALSE),""))</f>
        <v>Transportation</v>
      </c>
      <c r="Q208">
        <f>IF($A208="","",SUMIFS(AI_PF!$AP:$AP,AI_PF!$A:$A,$A208))</f>
        <v>60000000000</v>
      </c>
      <c r="R208">
        <f>IF($A208="","",SUMIFS(AI_PF!$AW:$AW,AI_PF!$A:$A,$A208))</f>
        <v>2041209000</v>
      </c>
      <c r="S208">
        <f>IF($A208="","",SUMIFS(AI_PF!$AZ:$AZ,AI_PF!$A:$A,$A208))</f>
        <v>0</v>
      </c>
      <c r="T208">
        <f>IF($A208="","",SUMIFS(AI_PF!$CA:$CA,AI_PF!$A:$A,$A208))</f>
        <v>2041209000</v>
      </c>
      <c r="U208">
        <f>IF($A208="","",SUMIFS(AI_PF!$CE:$CE,AI_PF!$A:$A,$A208))</f>
        <v>2018294126</v>
      </c>
      <c r="V208">
        <f>IF($A208="","",IFERROR(VLOOKUP($A208,AI_PF!$A:$CO,93,FALSE),""))</f>
        <v>0</v>
      </c>
      <c r="W208">
        <f>IF($A208="","",COUNTIF(AI_PF!$A:$A,$A208))</f>
        <v>2</v>
      </c>
      <c r="X208">
        <f ca="1">IF($A208="","",COUNTIF(LookThrough!$A:$A,J208))</f>
        <v>0</v>
      </c>
    </row>
    <row r="209" spans="1:24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IF($A209="","",IFERROR(VLOOKUP($A209,Data_Raw!$A:$G,5,FALSE),""))</f>
        <v>KOR</v>
      </c>
      <c r="O209" t="str">
        <f>IF($A209="","",IFERROR(VLOOKUP($A209,Data_Raw!$A:$G,6,FALSE),""))</f>
        <v>Non-PPP</v>
      </c>
      <c r="P209" t="str">
        <f>IF($A209="","",IFERROR(VLOOKUP($A209,Data_Raw!$A:$G,7,FALSE),""))</f>
        <v>Social</v>
      </c>
      <c r="Q209">
        <f>IF($A209="","",SUMIFS(AI_PF!$AP:$AP,AI_PF!$A:$A,$A209))</f>
        <v>150000000000</v>
      </c>
      <c r="R209">
        <f>IF($A209="","",SUMIFS(AI_PF!$AW:$AW,AI_PF!$A:$A,$A209))</f>
        <v>147373802521</v>
      </c>
      <c r="S209">
        <f>IF($A209="","",SUMIFS(AI_PF!$AZ:$AZ,AI_PF!$A:$A,$A209))</f>
        <v>48247539415</v>
      </c>
      <c r="T209">
        <f>IF($A209="","",SUMIFS(AI_PF!$CA:$CA,AI_PF!$A:$A,$A209))</f>
        <v>99436512530</v>
      </c>
      <c r="U209">
        <f>IF($A209="","",SUMIFS(AI_PF!$CE:$CE,AI_PF!$A:$A,$A209))</f>
        <v>100655619720</v>
      </c>
      <c r="V209">
        <f>IF($A209="","",IFERROR(VLOOKUP($A209,AI_PF!$A:$CO,93,FALSE),""))</f>
        <v>3.783049881458282</v>
      </c>
      <c r="W209">
        <f>IF($A209="","",COUNTIF(AI_PF!$A:$A,$A209))</f>
        <v>1</v>
      </c>
      <c r="X209">
        <f ca="1">IF($A209="","",COUNTIF(LookThrough!$A:$A,J209))</f>
        <v>25</v>
      </c>
    </row>
    <row r="210" spans="1:24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IF($A210="","",IFERROR(VLOOKUP($A210,Data_Raw!$A:$G,5,FALSE),""))</f>
        <v>Europe</v>
      </c>
      <c r="O210" t="str">
        <f>IF($A210="","",IFERROR(VLOOKUP($A210,Data_Raw!$A:$G,6,FALSE),""))</f>
        <v>Non-PPP</v>
      </c>
      <c r="P210" t="str">
        <f>IF($A210="","",IFERROR(VLOOKUP($A210,Data_Raw!$A:$G,7,FALSE),""))</f>
        <v>Airport</v>
      </c>
      <c r="Q210">
        <f>IF($A210="","",SUMIFS(AI_PF!$AP:$AP,AI_PF!$A:$A,$A210))</f>
        <v>54000000000</v>
      </c>
      <c r="R210">
        <f>IF($A210="","",SUMIFS(AI_PF!$AW:$AW,AI_PF!$A:$A,$A210))</f>
        <v>61176652207</v>
      </c>
      <c r="S210">
        <f>IF($A210="","",SUMIFS(AI_PF!$AZ:$AZ,AI_PF!$A:$A,$A210))</f>
        <v>1014705883</v>
      </c>
      <c r="T210">
        <f>IF($A210="","",SUMIFS(AI_PF!$CA:$CA,AI_PF!$A:$A,$A210))</f>
        <v>60146753094</v>
      </c>
      <c r="U210">
        <f>IF($A210="","",SUMIFS(AI_PF!$CE:$CE,AI_PF!$A:$A,$A210))</f>
        <v>59557138536</v>
      </c>
      <c r="V210">
        <f>IF($A210="","",IFERROR(VLOOKUP($A210,AI_PF!$A:$CO,93,FALSE),""))</f>
        <v>3.4881833195686345</v>
      </c>
      <c r="W210">
        <f>IF($A210="","",COUNTIF(AI_PF!$A:$A,$A210))</f>
        <v>1</v>
      </c>
      <c r="X210">
        <f ca="1">IF($A210="","",COUNTIF(LookThrough!$A:$A,J210))</f>
        <v>2</v>
      </c>
    </row>
    <row r="211" spans="1:24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IF($A211="","",IFERROR(VLOOKUP($A211,Data_Raw!$A:$G,5,FALSE),""))</f>
        <v>KOR</v>
      </c>
      <c r="O211" t="str">
        <f>IF($A211="","",IFERROR(VLOOKUP($A211,Data_Raw!$A:$G,6,FALSE),""))</f>
        <v>담보대출</v>
      </c>
      <c r="P211" t="str">
        <f>IF($A211="","",IFERROR(VLOOKUP($A211,Data_Raw!$A:$G,7,FALSE),""))</f>
        <v>Logistics</v>
      </c>
      <c r="Q211">
        <f>IF($A211="","",SUMIFS(AI_PF!$AP:$AP,AI_PF!$A:$A,$A211))</f>
        <v>62200000000</v>
      </c>
      <c r="R211">
        <f>IF($A211="","",SUMIFS(AI_PF!$AW:$AW,AI_PF!$A:$A,$A211))</f>
        <v>62200000000</v>
      </c>
      <c r="S211">
        <f>IF($A211="","",SUMIFS(AI_PF!$AZ:$AZ,AI_PF!$A:$A,$A211))</f>
        <v>22392000</v>
      </c>
      <c r="T211">
        <f>IF($A211="","",SUMIFS(AI_PF!$CA:$CA,AI_PF!$A:$A,$A211))</f>
        <v>62200000000</v>
      </c>
      <c r="U211">
        <f>IF($A211="","",SUMIFS(AI_PF!$CE:$CE,AI_PF!$A:$A,$A211))</f>
        <v>62177608000</v>
      </c>
      <c r="V211">
        <f>IF($A211="","",IFERROR(VLOOKUP($A211,AI_PF!$A:$CO,93,FALSE),""))</f>
        <v>3.0174281999999999</v>
      </c>
      <c r="W211">
        <f>IF($A211="","",COUNTIF(AI_PF!$A:$A,$A211))</f>
        <v>1</v>
      </c>
      <c r="X211">
        <f ca="1">IF($A211="","",COUNTIF(LookThrough!$A:$A,J211))</f>
        <v>0</v>
      </c>
    </row>
    <row r="212" spans="1:24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IF($A212="","",IFERROR(VLOOKUP($A212,Data_Raw!$A:$G,5,FALSE),""))</f>
        <v>US</v>
      </c>
      <c r="O212" t="str">
        <f>IF($A212="","",IFERROR(VLOOKUP($A212,Data_Raw!$A:$G,6,FALSE),""))</f>
        <v>Senior|Core plus</v>
      </c>
      <c r="P212" t="str">
        <f>IF($A212="","",IFERROR(VLOOKUP($A212,Data_Raw!$A:$G,7,FALSE),""))</f>
        <v>Residential</v>
      </c>
      <c r="Q212">
        <f>IF($A212="","",SUMIFS(AI_PF!$AP:$AP,AI_PF!$A:$A,$A212))</f>
        <v>53620000000</v>
      </c>
      <c r="R212">
        <f>IF($A212="","",SUMIFS(AI_PF!$AW:$AW,AI_PF!$A:$A,$A212))</f>
        <v>54860903323</v>
      </c>
      <c r="S212">
        <f>IF($A212="","",SUMIFS(AI_PF!$AZ:$AZ,AI_PF!$A:$A,$A212))</f>
        <v>1864204308</v>
      </c>
      <c r="T212">
        <f>IF($A212="","",SUMIFS(AI_PF!$CA:$CA,AI_PF!$A:$A,$A212))</f>
        <v>53007171408</v>
      </c>
      <c r="U212">
        <f>IF($A212="","",SUMIFS(AI_PF!$CE:$CE,AI_PF!$A:$A,$A212))</f>
        <v>51481224057</v>
      </c>
      <c r="V212">
        <f>IF($A212="","",IFERROR(VLOOKUP($A212,AI_PF!$A:$CO,93,FALSE),""))</f>
        <v>3.6412170529365544</v>
      </c>
      <c r="W212">
        <f>IF($A212="","",COUNTIF(AI_PF!$A:$A,$A212))</f>
        <v>1</v>
      </c>
      <c r="X212">
        <f ca="1">IF($A212="","",COUNTIF(LookThrough!$A:$A,J212))</f>
        <v>1</v>
      </c>
    </row>
    <row r="213" spans="1:24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IF($A213="","",IFERROR(VLOOKUP($A213,Data_Raw!$A:$G,5,FALSE),""))</f>
        <v>Europe</v>
      </c>
      <c r="O213" t="str">
        <f>IF($A213="","",IFERROR(VLOOKUP($A213,Data_Raw!$A:$G,6,FALSE),""))</f>
        <v>Equity|Core</v>
      </c>
      <c r="P213" t="str">
        <f>IF($A213="","",IFERROR(VLOOKUP($A213,Data_Raw!$A:$G,7,FALSE),""))</f>
        <v>General</v>
      </c>
      <c r="Q213">
        <f>IF($A213="","",SUMIFS(AI_PF!$AP:$AP,AI_PF!$A:$A,$A213))</f>
        <v>82500000000</v>
      </c>
      <c r="R213">
        <f>IF($A213="","",SUMIFS(AI_PF!$AW:$AW,AI_PF!$A:$A,$A213))</f>
        <v>64780000000</v>
      </c>
      <c r="S213">
        <f>IF($A213="","",SUMIFS(AI_PF!$AZ:$AZ,AI_PF!$A:$A,$A213))</f>
        <v>10917571178</v>
      </c>
      <c r="T213">
        <f>IF($A213="","",SUMIFS(AI_PF!$CA:$CA,AI_PF!$A:$A,$A213))</f>
        <v>56120169737</v>
      </c>
      <c r="U213">
        <f>IF($A213="","",SUMIFS(AI_PF!$CE:$CE,AI_PF!$A:$A,$A213))</f>
        <v>81567296092</v>
      </c>
      <c r="V213">
        <f>IF($A213="","",IFERROR(VLOOKUP($A213,AI_PF!$A:$CO,93,FALSE),""))</f>
        <v>8.177768886089325</v>
      </c>
      <c r="W213">
        <f>IF($A213="","",COUNTIF(AI_PF!$A:$A,$A213))</f>
        <v>1</v>
      </c>
      <c r="X213">
        <f ca="1">IF($A213="","",COUNTIF(LookThrough!$A:$A,J213))</f>
        <v>0</v>
      </c>
    </row>
    <row r="214" spans="1:24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 t="str">
        <f>IF($A214="","",IFERROR(VLOOKUP($A214,Data_Raw!$A:$G,5,FALSE),""))</f>
        <v>US</v>
      </c>
      <c r="O214" t="str">
        <f>IF($A214="","",IFERROR(VLOOKUP($A214,Data_Raw!$A:$G,6,FALSE),""))</f>
        <v>Senior|Value-add</v>
      </c>
      <c r="P214" t="str">
        <f>IF($A214="","",IFERROR(VLOOKUP($A214,Data_Raw!$A:$G,7,FALSE),""))</f>
        <v>General</v>
      </c>
      <c r="Q214">
        <f>IF($A214="","",SUMIFS(AI_PF!$AP:$AP,AI_PF!$A:$A,$A214))</f>
        <v>130000000000</v>
      </c>
      <c r="R214">
        <f>IF($A214="","",SUMIFS(AI_PF!$AW:$AW,AI_PF!$A:$A,$A214))</f>
        <v>153156711281</v>
      </c>
      <c r="S214">
        <f>IF($A214="","",SUMIFS(AI_PF!$AZ:$AZ,AI_PF!$A:$A,$A214))</f>
        <v>30136825882</v>
      </c>
      <c r="T214">
        <f>IF($A214="","",SUMIFS(AI_PF!$CA:$CA,AI_PF!$A:$A,$A214))</f>
        <v>115119479648</v>
      </c>
      <c r="U214">
        <f>IF($A214="","",SUMIFS(AI_PF!$CE:$CE,AI_PF!$A:$A,$A214))</f>
        <v>15423449068</v>
      </c>
      <c r="V214">
        <f>IF($A214="","",IFERROR(VLOOKUP($A214,AI_PF!$A:$CO,93,FALSE),""))</f>
        <v>-25.155962519347664</v>
      </c>
      <c r="W214">
        <f>IF($A214="","",COUNTIF(AI_PF!$A:$A,$A214))</f>
        <v>1</v>
      </c>
      <c r="X214">
        <f ca="1">IF($A214="","",COUNTIF(LookThrough!$A:$A,J214))</f>
        <v>0</v>
      </c>
    </row>
    <row r="215" spans="1:24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 t="str">
        <f>IF($A215="","",IFERROR(VLOOKUP($A215,Data_Raw!$A:$G,5,FALSE),""))</f>
        <v>Global</v>
      </c>
      <c r="O215" t="str">
        <f>IF($A215="","",IFERROR(VLOOKUP($A215,Data_Raw!$A:$G,6,FALSE),""))</f>
        <v>hybrid</v>
      </c>
      <c r="P215" t="str">
        <f>IF($A215="","",IFERROR(VLOOKUP($A215,Data_Raw!$A:$G,7,FALSE),""))</f>
        <v>General</v>
      </c>
      <c r="Q215">
        <f>IF($A215="","",SUMIFS(AI_PF!$AP:$AP,AI_PF!$A:$A,$A215))</f>
        <v>160000000000</v>
      </c>
      <c r="R215">
        <f>IF($A215="","",SUMIFS(AI_PF!$AW:$AW,AI_PF!$A:$A,$A215))</f>
        <v>106895850201</v>
      </c>
      <c r="S215">
        <f>IF($A215="","",SUMIFS(AI_PF!$AZ:$AZ,AI_PF!$A:$A,$A215))</f>
        <v>35212731760</v>
      </c>
      <c r="T215">
        <f>IF($A215="","",SUMIFS(AI_PF!$CA:$CA,AI_PF!$A:$A,$A215))</f>
        <v>75911221476</v>
      </c>
      <c r="U215">
        <f>IF($A215="","",SUMIFS(AI_PF!$CE:$CE,AI_PF!$A:$A,$A215))</f>
        <v>93838896025</v>
      </c>
      <c r="V215">
        <f>IF($A215="","",IFERROR(VLOOKUP($A215,AI_PF!$A:$CO,93,FALSE),""))</f>
        <v>9.0175053477287292</v>
      </c>
      <c r="W215">
        <f>IF($A215="","",COUNTIF(AI_PF!$A:$A,$A215))</f>
        <v>1</v>
      </c>
      <c r="X215">
        <f ca="1">IF($A215="","",COUNTIF(LookThrough!$A:$A,J215))</f>
        <v>13</v>
      </c>
    </row>
    <row r="216" spans="1:24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IF($A216="","",IFERROR(VLOOKUP($A216,Data_Raw!$A:$G,5,FALSE),""))</f>
        <v>KOR</v>
      </c>
      <c r="O216" t="str">
        <f>IF($A216="","",IFERROR(VLOOKUP($A216,Data_Raw!$A:$G,6,FALSE),""))</f>
        <v>Non-PPP</v>
      </c>
      <c r="P216" t="str">
        <f>IF($A216="","",IFERROR(VLOOKUP($A216,Data_Raw!$A:$G,7,FALSE),""))</f>
        <v>Energy</v>
      </c>
      <c r="Q216">
        <f>IF($A216="","",SUMIFS(AI_PF!$AP:$AP,AI_PF!$A:$A,$A216))</f>
        <v>45000000000</v>
      </c>
      <c r="R216">
        <f>IF($A216="","",SUMIFS(AI_PF!$AW:$AW,AI_PF!$A:$A,$A216))</f>
        <v>36988500000</v>
      </c>
      <c r="S216">
        <f>IF($A216="","",SUMIFS(AI_PF!$AZ:$AZ,AI_PF!$A:$A,$A216))</f>
        <v>13950000009</v>
      </c>
      <c r="T216">
        <f>IF($A216="","",SUMIFS(AI_PF!$CA:$CA,AI_PF!$A:$A,$A216))</f>
        <v>22999753548</v>
      </c>
      <c r="U216">
        <f>IF($A216="","",SUMIFS(AI_PF!$CE:$CE,AI_PF!$A:$A,$A216))</f>
        <v>22240614744</v>
      </c>
      <c r="V216">
        <f>IF($A216="","",IFERROR(VLOOKUP($A216,AI_PF!$A:$CO,93,FALSE),""))</f>
        <v>3.7296387553215031</v>
      </c>
      <c r="W216">
        <f>IF($A216="","",COUNTIF(AI_PF!$A:$A,$A216))</f>
        <v>1</v>
      </c>
      <c r="X216">
        <f ca="1">IF($A216="","",COUNTIF(LookThrough!$A:$A,J216))</f>
        <v>12</v>
      </c>
    </row>
    <row r="217" spans="1:24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IF($A217="","",IFERROR(VLOOKUP($A217,Data_Raw!$A:$G,5,FALSE),""))</f>
        <v>Global</v>
      </c>
      <c r="O217" t="str">
        <f>IF($A217="","",IFERROR(VLOOKUP($A217,Data_Raw!$A:$G,6,FALSE),""))</f>
        <v>hybrid</v>
      </c>
      <c r="P217" t="str">
        <f>IF($A217="","",IFERROR(VLOOKUP($A217,Data_Raw!$A:$G,7,FALSE),""))</f>
        <v>General</v>
      </c>
      <c r="Q217">
        <f>IF($A217="","",SUMIFS(AI_PF!$AP:$AP,AI_PF!$A:$A,$A217))</f>
        <v>420000000000</v>
      </c>
      <c r="R217">
        <f>IF($A217="","",SUMIFS(AI_PF!$AW:$AW,AI_PF!$A:$A,$A217))</f>
        <v>293207126382</v>
      </c>
      <c r="S217">
        <f>IF($A217="","",SUMIFS(AI_PF!$AZ:$AZ,AI_PF!$A:$A,$A217))</f>
        <v>89067591726</v>
      </c>
      <c r="T217">
        <f>IF($A217="","",SUMIFS(AI_PF!$CA:$CA,AI_PF!$A:$A,$A217))</f>
        <v>202130126902</v>
      </c>
      <c r="U217">
        <f>IF($A217="","",SUMIFS(AI_PF!$CE:$CE,AI_PF!$A:$A,$A217))</f>
        <v>197247757587</v>
      </c>
      <c r="V217">
        <f>IF($A217="","",IFERROR(VLOOKUP($A217,AI_PF!$A:$CO,93,FALSE),""))</f>
        <v>4.5150008797645569</v>
      </c>
      <c r="W217">
        <f>IF($A217="","",COUNTIF(AI_PF!$A:$A,$A217))</f>
        <v>1</v>
      </c>
      <c r="X217">
        <f ca="1">IF($A217="","",COUNTIF(LookThrough!$A:$A,J217))</f>
        <v>6</v>
      </c>
    </row>
    <row r="218" spans="1:24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IF($A218="","",IFERROR(VLOOKUP($A218,Data_Raw!$A:$G,5,FALSE),""))</f>
        <v>KOR</v>
      </c>
      <c r="O218" t="str">
        <f>IF($A218="","",IFERROR(VLOOKUP($A218,Data_Raw!$A:$G,6,FALSE),""))</f>
        <v>BTL</v>
      </c>
      <c r="P218" t="str">
        <f>IF($A218="","",IFERROR(VLOOKUP($A218,Data_Raw!$A:$G,7,FALSE),""))</f>
        <v>Transportation</v>
      </c>
      <c r="Q218">
        <f>IF($A218="","",SUMIFS(AI_PF!$AP:$AP,AI_PF!$A:$A,$A218))</f>
        <v>31500000000</v>
      </c>
      <c r="R218">
        <f>IF($A218="","",SUMIFS(AI_PF!$AW:$AW,AI_PF!$A:$A,$A218))</f>
        <v>13569314500</v>
      </c>
      <c r="S218">
        <f>IF($A218="","",SUMIFS(AI_PF!$AZ:$AZ,AI_PF!$A:$A,$A218))</f>
        <v>6515582517</v>
      </c>
      <c r="T218">
        <f>IF($A218="","",SUMIFS(AI_PF!$CA:$CA,AI_PF!$A:$A,$A218))</f>
        <v>23296809725</v>
      </c>
      <c r="U218">
        <f>IF($A218="","",SUMIFS(AI_PF!$CE:$CE,AI_PF!$A:$A,$A218))</f>
        <v>24058246019</v>
      </c>
      <c r="V218">
        <f>IF($A218="","",IFERROR(VLOOKUP($A218,AI_PF!$A:$CO,93,FALSE),""))</f>
        <v>0</v>
      </c>
      <c r="W218">
        <f>IF($A218="","",COUNTIF(AI_PF!$A:$A,$A218))</f>
        <v>1</v>
      </c>
      <c r="X218">
        <f ca="1">IF($A218="","",COUNTIF(LookThrough!$A:$A,J218))</f>
        <v>20</v>
      </c>
    </row>
    <row r="219" spans="1:24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IF($A219="","",IFERROR(VLOOKUP($A219,Data_Raw!$A:$G,5,FALSE),""))</f>
        <v>KOR</v>
      </c>
      <c r="O219" t="str">
        <f>IF($A219="","",IFERROR(VLOOKUP($A219,Data_Raw!$A:$G,6,FALSE),""))</f>
        <v>PF대출</v>
      </c>
      <c r="P219" t="str">
        <f>IF($A219="","",IFERROR(VLOOKUP($A219,Data_Raw!$A:$G,7,FALSE),""))</f>
        <v>Residential</v>
      </c>
      <c r="Q219">
        <f>IF($A219="","",SUMIFS(AI_PF!$AP:$AP,AI_PF!$A:$A,$A219))</f>
        <v>41800000000</v>
      </c>
      <c r="R219">
        <f>IF($A219="","",SUMIFS(AI_PF!$AW:$AW,AI_PF!$A:$A,$A219))</f>
        <v>41800000000</v>
      </c>
      <c r="S219">
        <f>IF($A219="","",SUMIFS(AI_PF!$AZ:$AZ,AI_PF!$A:$A,$A219))</f>
        <v>0</v>
      </c>
      <c r="T219">
        <f>IF($A219="","",SUMIFS(AI_PF!$CA:$CA,AI_PF!$A:$A,$A219))</f>
        <v>41800000000</v>
      </c>
      <c r="U219">
        <f>IF($A219="","",SUMIFS(AI_PF!$CE:$CE,AI_PF!$A:$A,$A219))</f>
        <v>41800000000</v>
      </c>
      <c r="V219">
        <f>IF($A219="","",IFERROR(VLOOKUP($A219,AI_PF!$A:$CO,93,FALSE),""))</f>
        <v>3.0337214000000001</v>
      </c>
      <c r="W219">
        <f>IF($A219="","",COUNTIF(AI_PF!$A:$A,$A219))</f>
        <v>1</v>
      </c>
      <c r="X219">
        <f ca="1">IF($A219="","",COUNTIF(LookThrough!$A:$A,J219))</f>
        <v>0</v>
      </c>
    </row>
    <row r="220" spans="1:24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IF($A220="","",IFERROR(VLOOKUP($A220,Data_Raw!$A:$G,5,FALSE),""))</f>
        <v>KOR</v>
      </c>
      <c r="O220" t="str">
        <f>IF($A220="","",IFERROR(VLOOKUP($A220,Data_Raw!$A:$G,6,FALSE),""))</f>
        <v>PF대출</v>
      </c>
      <c r="P220" t="str">
        <f>IF($A220="","",IFERROR(VLOOKUP($A220,Data_Raw!$A:$G,7,FALSE),""))</f>
        <v>Residential</v>
      </c>
      <c r="Q220">
        <f>IF($A220="","",SUMIFS(AI_PF!$AP:$AP,AI_PF!$A:$A,$A220))</f>
        <v>138450000000</v>
      </c>
      <c r="R220">
        <f>IF($A220="","",SUMIFS(AI_PF!$AW:$AW,AI_PF!$A:$A,$A220))</f>
        <v>133677742432</v>
      </c>
      <c r="S220">
        <f>IF($A220="","",SUMIFS(AI_PF!$AZ:$AZ,AI_PF!$A:$A,$A220))</f>
        <v>0</v>
      </c>
      <c r="T220">
        <f>IF($A220="","",SUMIFS(AI_PF!$CA:$CA,AI_PF!$A:$A,$A220))</f>
        <v>133677742432</v>
      </c>
      <c r="U220">
        <f>IF($A220="","",SUMIFS(AI_PF!$CE:$CE,AI_PF!$A:$A,$A220))</f>
        <v>133677742432</v>
      </c>
      <c r="V220">
        <f>IF($A220="","",IFERROR(VLOOKUP($A220,AI_PF!$A:$CO,93,FALSE),""))</f>
        <v>3.0170989000000001</v>
      </c>
      <c r="W220">
        <f>IF($A220="","",COUNTIF(AI_PF!$A:$A,$A220))</f>
        <v>1</v>
      </c>
      <c r="X220">
        <f ca="1">IF($A220="","",COUNTIF(LookThrough!$A:$A,J220))</f>
        <v>0</v>
      </c>
    </row>
    <row r="221" spans="1:24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IF($A221="","",IFERROR(VLOOKUP($A221,Data_Raw!$A:$G,5,FALSE),""))</f>
        <v>KOR</v>
      </c>
      <c r="O221" t="str">
        <f>IF($A221="","",IFERROR(VLOOKUP($A221,Data_Raw!$A:$G,6,FALSE),""))</f>
        <v>인수금융</v>
      </c>
      <c r="P221" t="str">
        <f>IF($A221="","",IFERROR(VLOOKUP($A221,Data_Raw!$A:$G,7,FALSE),""))</f>
        <v>Senior</v>
      </c>
      <c r="Q221">
        <f>IF($A221="","",SUMIFS(AI_PF!$AP:$AP,AI_PF!$A:$A,$A221))</f>
        <v>50000000000</v>
      </c>
      <c r="R221">
        <f>IF($A221="","",SUMIFS(AI_PF!$AW:$AW,AI_PF!$A:$A,$A221))</f>
        <v>50000000000</v>
      </c>
      <c r="S221">
        <f>IF($A221="","",SUMIFS(AI_PF!$AZ:$AZ,AI_PF!$A:$A,$A221))</f>
        <v>45309898746</v>
      </c>
      <c r="T221">
        <f>IF($A221="","",SUMIFS(AI_PF!$CA:$CA,AI_PF!$A:$A,$A221))</f>
        <v>4849479887</v>
      </c>
      <c r="U221">
        <f>IF($A221="","",SUMIFS(AI_PF!$CE:$CE,AI_PF!$A:$A,$A221))</f>
        <v>4866399064</v>
      </c>
      <c r="V221">
        <f>IF($A221="","",IFERROR(VLOOKUP($A221,AI_PF!$A:$CO,93,FALSE),""))</f>
        <v>4.1886785626411447</v>
      </c>
      <c r="W221">
        <f>IF($A221="","",COUNTIF(AI_PF!$A:$A,$A221))</f>
        <v>1</v>
      </c>
      <c r="X221">
        <f ca="1">IF($A221="","",COUNTIF(LookThrough!$A:$A,J221))</f>
        <v>1</v>
      </c>
    </row>
    <row r="222" spans="1:24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IF($A222="","",IFERROR(VLOOKUP($A222,Data_Raw!$A:$G,5,FALSE),""))</f>
        <v>US</v>
      </c>
      <c r="O222" t="str">
        <f>IF($A222="","",IFERROR(VLOOKUP($A222,Data_Raw!$A:$G,6,FALSE),""))</f>
        <v>Direct Lending</v>
      </c>
      <c r="P222" t="str">
        <f>IF($A222="","",IFERROR(VLOOKUP($A222,Data_Raw!$A:$G,7,FALSE),""))</f>
        <v>Senior</v>
      </c>
      <c r="Q222">
        <f>IF($A222="","",SUMIFS(AI_PF!$AP:$AP,AI_PF!$A:$A,$A222))</f>
        <v>98000000000</v>
      </c>
      <c r="R222">
        <f>IF($A222="","",SUMIFS(AI_PF!$AW:$AW,AI_PF!$A:$A,$A222))</f>
        <v>91618840585</v>
      </c>
      <c r="S222">
        <f>IF($A222="","",SUMIFS(AI_PF!$AZ:$AZ,AI_PF!$A:$A,$A222))</f>
        <v>25025874533</v>
      </c>
      <c r="T222">
        <f>IF($A222="","",SUMIFS(AI_PF!$CA:$CA,AI_PF!$A:$A,$A222))</f>
        <v>65265510026</v>
      </c>
      <c r="U222">
        <f>IF($A222="","",SUMIFS(AI_PF!$CE:$CE,AI_PF!$A:$A,$A222))</f>
        <v>59212697215</v>
      </c>
      <c r="V222">
        <f>IF($A222="","",IFERROR(VLOOKUP($A222,AI_PF!$A:$CO,93,FALSE),""))</f>
        <v>6.2806060910224932</v>
      </c>
      <c r="W222">
        <f>IF($A222="","",COUNTIF(AI_PF!$A:$A,$A222))</f>
        <v>1</v>
      </c>
      <c r="X222">
        <f ca="1">IF($A222="","",COUNTIF(LookThrough!$A:$A,J222))</f>
        <v>2</v>
      </c>
    </row>
    <row r="223" spans="1:24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IF($A223="","",IFERROR(VLOOKUP($A223,Data_Raw!$A:$G,5,FALSE),""))</f>
        <v>MENA</v>
      </c>
      <c r="O223" t="str">
        <f>IF($A223="","",IFERROR(VLOOKUP($A223,Data_Raw!$A:$G,6,FALSE),""))</f>
        <v>Late</v>
      </c>
      <c r="P223" t="str">
        <f>IF($A223="","",IFERROR(VLOOKUP($A223,Data_Raw!$A:$G,7,FALSE),""))</f>
        <v>SaaS|Platform</v>
      </c>
      <c r="Q223">
        <f>IF($A223="","",SUMIFS(AI_PF!$AP:$AP,AI_PF!$A:$A,$A223))</f>
        <v>26000000000</v>
      </c>
      <c r="R223">
        <f>IF($A223="","",SUMIFS(AI_PF!$AW:$AW,AI_PF!$A:$A,$A223))</f>
        <v>23552834125</v>
      </c>
      <c r="S223">
        <f>IF($A223="","",SUMIFS(AI_PF!$AZ:$AZ,AI_PF!$A:$A,$A223))</f>
        <v>0</v>
      </c>
      <c r="T223">
        <f>IF($A223="","",SUMIFS(AI_PF!$CA:$CA,AI_PF!$A:$A,$A223))</f>
        <v>23552834125</v>
      </c>
      <c r="U223">
        <f>IF($A223="","",SUMIFS(AI_PF!$CE:$CE,AI_PF!$A:$A,$A223))</f>
        <v>27236364687</v>
      </c>
      <c r="V223">
        <f>IF($A223="","",IFERROR(VLOOKUP($A223,AI_PF!$A:$CO,93,FALSE),""))</f>
        <v>4.4840434193611154</v>
      </c>
      <c r="W223">
        <f>IF($A223="","",COUNTIF(AI_PF!$A:$A,$A223))</f>
        <v>1</v>
      </c>
      <c r="X223">
        <f ca="1">IF($A223="","",COUNTIF(LookThrough!$A:$A,J223))</f>
        <v>20</v>
      </c>
    </row>
    <row r="224" spans="1:24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IF($A224="","",IFERROR(VLOOKUP($A224,Data_Raw!$A:$G,5,FALSE),""))</f>
        <v>KOR</v>
      </c>
      <c r="O224" t="str">
        <f>IF($A224="","",IFERROR(VLOOKUP($A224,Data_Raw!$A:$G,6,FALSE),""))</f>
        <v>Mezzanine</v>
      </c>
      <c r="P224" t="str">
        <f>IF($A224="","",IFERROR(VLOOKUP($A224,Data_Raw!$A:$G,7,FALSE),""))</f>
        <v>Subordinate</v>
      </c>
      <c r="Q224">
        <f>IF($A224="","",SUMIFS(AI_PF!$AP:$AP,AI_PF!$A:$A,$A224))</f>
        <v>48000000000</v>
      </c>
      <c r="R224">
        <f>IF($A224="","",SUMIFS(AI_PF!$AW:$AW,AI_PF!$A:$A,$A224))</f>
        <v>24000000000</v>
      </c>
      <c r="S224">
        <f>IF($A224="","",SUMIFS(AI_PF!$AZ:$AZ,AI_PF!$A:$A,$A224))</f>
        <v>23997130797</v>
      </c>
      <c r="T224">
        <f>IF($A224="","",SUMIFS(AI_PF!$CA:$CA,AI_PF!$A:$A,$A224))</f>
        <v>2869203</v>
      </c>
      <c r="U224">
        <f>IF($A224="","",SUMIFS(AI_PF!$CE:$CE,AI_PF!$A:$A,$A224))</f>
        <v>239957185</v>
      </c>
      <c r="V224">
        <f>IF($A224="","",IFERROR(VLOOKUP($A224,AI_PF!$A:$CO,93,FALSE),""))</f>
        <v>0</v>
      </c>
      <c r="W224">
        <f>IF($A224="","",COUNTIF(AI_PF!$A:$A,$A224))</f>
        <v>2</v>
      </c>
      <c r="X224">
        <f ca="1">IF($A224="","",COUNTIF(LookThrough!$A:$A,J224))</f>
        <v>0</v>
      </c>
    </row>
    <row r="225" spans="1:24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IF($A225="","",IFERROR(VLOOKUP($A225,Data_Raw!$A:$G,5,FALSE),""))</f>
        <v>KOR</v>
      </c>
      <c r="O225" t="str">
        <f>IF($A225="","",IFERROR(VLOOKUP($A225,Data_Raw!$A:$G,6,FALSE),""))</f>
        <v>BTL</v>
      </c>
      <c r="P225" t="str">
        <f>IF($A225="","",IFERROR(VLOOKUP($A225,Data_Raw!$A:$G,7,FALSE),""))</f>
        <v>Transportation</v>
      </c>
      <c r="Q225">
        <f>IF($A225="","",SUMIFS(AI_PF!$AP:$AP,AI_PF!$A:$A,$A225))</f>
        <v>31000000000</v>
      </c>
      <c r="R225">
        <f>IF($A225="","",SUMIFS(AI_PF!$AW:$AW,AI_PF!$A:$A,$A225))</f>
        <v>28738958765</v>
      </c>
      <c r="S225">
        <f>IF($A225="","",SUMIFS(AI_PF!$AZ:$AZ,AI_PF!$A:$A,$A225))</f>
        <v>3834800000</v>
      </c>
      <c r="T225">
        <f>IF($A225="","",SUMIFS(AI_PF!$CA:$CA,AI_PF!$A:$A,$A225))</f>
        <v>24905600740</v>
      </c>
      <c r="U225">
        <f>IF($A225="","",SUMIFS(AI_PF!$CE:$CE,AI_PF!$A:$A,$A225))</f>
        <v>25785216336</v>
      </c>
      <c r="V225">
        <f>IF($A225="","",IFERROR(VLOOKUP($A225,AI_PF!$A:$CO,93,FALSE),""))</f>
        <v>4.2525032162666312</v>
      </c>
      <c r="W225">
        <f>IF($A225="","",COUNTIF(AI_PF!$A:$A,$A225))</f>
        <v>1</v>
      </c>
      <c r="X225">
        <f ca="1">IF($A225="","",COUNTIF(LookThrough!$A:$A,J225))</f>
        <v>7</v>
      </c>
    </row>
    <row r="226" spans="1:24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IF($A226="","",IFERROR(VLOOKUP($A226,Data_Raw!$A:$G,5,FALSE),""))</f>
        <v>KOR</v>
      </c>
      <c r="O226" t="str">
        <f>IF($A226="","",IFERROR(VLOOKUP($A226,Data_Raw!$A:$G,6,FALSE),""))</f>
        <v>BTO</v>
      </c>
      <c r="P226" t="str">
        <f>IF($A226="","",IFERROR(VLOOKUP($A226,Data_Raw!$A:$G,7,FALSE),""))</f>
        <v>Transportation</v>
      </c>
      <c r="Q226">
        <f>IF($A226="","",SUMIFS(AI_PF!$AP:$AP,AI_PF!$A:$A,$A226))</f>
        <v>79900000000</v>
      </c>
      <c r="R226">
        <f>IF($A226="","",SUMIFS(AI_PF!$AW:$AW,AI_PF!$A:$A,$A226))</f>
        <v>79775883495</v>
      </c>
      <c r="S226">
        <f>IF($A226="","",SUMIFS(AI_PF!$AZ:$AZ,AI_PF!$A:$A,$A226))</f>
        <v>41698858140</v>
      </c>
      <c r="T226">
        <f>IF($A226="","",SUMIFS(AI_PF!$CA:$CA,AI_PF!$A:$A,$A226))</f>
        <v>41746590499</v>
      </c>
      <c r="U226">
        <f>IF($A226="","",SUMIFS(AI_PF!$CE:$CE,AI_PF!$A:$A,$A226))</f>
        <v>38077025355</v>
      </c>
      <c r="V226">
        <f>IF($A226="","",IFERROR(VLOOKUP($A226,AI_PF!$A:$CO,93,FALSE),""))</f>
        <v>2.8220672000000002</v>
      </c>
      <c r="W226">
        <f>IF($A226="","",COUNTIF(AI_PF!$A:$A,$A226))</f>
        <v>2</v>
      </c>
      <c r="X226">
        <f ca="1">IF($A226="","",COUNTIF(LookThrough!$A:$A,J226))</f>
        <v>0</v>
      </c>
    </row>
    <row r="227" spans="1:24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IF($A227="","",IFERROR(VLOOKUP($A227,Data_Raw!$A:$G,5,FALSE),""))</f>
        <v>KOR</v>
      </c>
      <c r="O227" t="str">
        <f>IF($A227="","",IFERROR(VLOOKUP($A227,Data_Raw!$A:$G,6,FALSE),""))</f>
        <v>Non-PPP</v>
      </c>
      <c r="P227" t="str">
        <f>IF($A227="","",IFERROR(VLOOKUP($A227,Data_Raw!$A:$G,7,FALSE),""))</f>
        <v>Energy</v>
      </c>
      <c r="Q227">
        <f>IF($A227="","",SUMIFS(AI_PF!$AP:$AP,AI_PF!$A:$A,$A227))</f>
        <v>40000000000</v>
      </c>
      <c r="R227">
        <f>IF($A227="","",SUMIFS(AI_PF!$AW:$AW,AI_PF!$A:$A,$A227))</f>
        <v>40000000000</v>
      </c>
      <c r="S227">
        <f>IF($A227="","",SUMIFS(AI_PF!$AZ:$AZ,AI_PF!$A:$A,$A227))</f>
        <v>12451524241</v>
      </c>
      <c r="T227">
        <f>IF($A227="","",SUMIFS(AI_PF!$CA:$CA,AI_PF!$A:$A,$A227))</f>
        <v>27562808419</v>
      </c>
      <c r="U227">
        <f>IF($A227="","",SUMIFS(AI_PF!$CE:$CE,AI_PF!$A:$A,$A227))</f>
        <v>27548475759</v>
      </c>
      <c r="V227">
        <f>IF($A227="","",IFERROR(VLOOKUP($A227,AI_PF!$A:$CO,93,FALSE),""))</f>
        <v>4.0560510000000001</v>
      </c>
      <c r="W227">
        <f>IF($A227="","",COUNTIF(AI_PF!$A:$A,$A227))</f>
        <v>1</v>
      </c>
      <c r="X227">
        <f ca="1">IF($A227="","",COUNTIF(LookThrough!$A:$A,J227))</f>
        <v>0</v>
      </c>
    </row>
    <row r="228" spans="1:24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IF($A228="","",IFERROR(VLOOKUP($A228,Data_Raw!$A:$G,5,FALSE),""))</f>
        <v>Europe</v>
      </c>
      <c r="O228" t="str">
        <f>IF($A228="","",IFERROR(VLOOKUP($A228,Data_Raw!$A:$G,6,FALSE),""))</f>
        <v>hybrid</v>
      </c>
      <c r="P228" t="str">
        <f>IF($A228="","",IFERROR(VLOOKUP($A228,Data_Raw!$A:$G,7,FALSE),""))</f>
        <v>General</v>
      </c>
      <c r="Q228">
        <f>IF($A228="","",SUMIFS(AI_PF!$AP:$AP,AI_PF!$A:$A,$A228))</f>
        <v>60000000000</v>
      </c>
      <c r="R228">
        <f>IF($A228="","",SUMIFS(AI_PF!$AW:$AW,AI_PF!$A:$A,$A228))</f>
        <v>58880250339</v>
      </c>
      <c r="S228">
        <f>IF($A228="","",SUMIFS(AI_PF!$AZ:$AZ,AI_PF!$A:$A,$A228))</f>
        <v>14194836279</v>
      </c>
      <c r="T228">
        <f>IF($A228="","",SUMIFS(AI_PF!$CA:$CA,AI_PF!$A:$A,$A228))</f>
        <v>43199719625</v>
      </c>
      <c r="U228">
        <f>IF($A228="","",SUMIFS(AI_PF!$CE:$CE,AI_PF!$A:$A,$A228))</f>
        <v>36030552467</v>
      </c>
      <c r="V228">
        <f>IF($A228="","",IFERROR(VLOOKUP($A228,AI_PF!$A:$CO,93,FALSE),""))</f>
        <v>-0.77347680926322959</v>
      </c>
      <c r="W228">
        <f>IF($A228="","",COUNTIF(AI_PF!$A:$A,$A228))</f>
        <v>1</v>
      </c>
      <c r="X228">
        <f ca="1">IF($A228="","",COUNTIF(LookThrough!$A:$A,J228))</f>
        <v>0</v>
      </c>
    </row>
    <row r="229" spans="1:24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IF($A229="","",IFERROR(VLOOKUP($A229,Data_Raw!$A:$G,5,FALSE),""))</f>
        <v>Global</v>
      </c>
      <c r="O229" t="str">
        <f>IF($A229="","",IFERROR(VLOOKUP($A229,Data_Raw!$A:$G,6,FALSE),""))</f>
        <v>Buyout</v>
      </c>
      <c r="P229" t="str">
        <f>IF($A229="","",IFERROR(VLOOKUP($A229,Data_Raw!$A:$G,7,FALSE),""))</f>
        <v>General</v>
      </c>
      <c r="Q229">
        <f>IF($A229="","",SUMIFS(AI_PF!$AP:$AP,AI_PF!$A:$A,$A229))</f>
        <v>560000000000</v>
      </c>
      <c r="R229">
        <f>IF($A229="","",SUMIFS(AI_PF!$AW:$AW,AI_PF!$A:$A,$A229))</f>
        <v>464060186216</v>
      </c>
      <c r="S229">
        <f>IF($A229="","",SUMIFS(AI_PF!$AZ:$AZ,AI_PF!$A:$A,$A229))</f>
        <v>24847468613</v>
      </c>
      <c r="T229">
        <f>IF($A229="","",SUMIFS(AI_PF!$CA:$CA,AI_PF!$A:$A,$A229))</f>
        <v>441107147056</v>
      </c>
      <c r="U229">
        <f>IF($A229="","",SUMIFS(AI_PF!$CE:$CE,AI_PF!$A:$A,$A229))</f>
        <v>612050624868</v>
      </c>
      <c r="V229">
        <f>IF($A229="","",IFERROR(VLOOKUP($A229,AI_PF!$A:$CO,93,FALSE),""))</f>
        <v>22.387868762016293</v>
      </c>
      <c r="W229">
        <f>IF($A229="","",COUNTIF(AI_PF!$A:$A,$A229))</f>
        <v>1</v>
      </c>
      <c r="X229">
        <f ca="1">IF($A229="","",COUNTIF(LookThrough!$A:$A,J229))</f>
        <v>34</v>
      </c>
    </row>
    <row r="230" spans="1:24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IF($A230="","",IFERROR(VLOOKUP($A230,Data_Raw!$A:$G,5,FALSE),""))</f>
        <v>KOR</v>
      </c>
      <c r="O230" t="str">
        <f>IF($A230="","",IFERROR(VLOOKUP($A230,Data_Raw!$A:$G,6,FALSE),""))</f>
        <v>BTO</v>
      </c>
      <c r="P230" t="str">
        <f>IF($A230="","",IFERROR(VLOOKUP($A230,Data_Raw!$A:$G,7,FALSE),""))</f>
        <v>Transportation</v>
      </c>
      <c r="Q230">
        <f>IF($A230="","",SUMIFS(AI_PF!$AP:$AP,AI_PF!$A:$A,$A230))</f>
        <v>30000000000</v>
      </c>
      <c r="R230">
        <f>IF($A230="","",SUMIFS(AI_PF!$AW:$AW,AI_PF!$A:$A,$A230))</f>
        <v>29670000000</v>
      </c>
      <c r="S230">
        <f>IF($A230="","",SUMIFS(AI_PF!$AZ:$AZ,AI_PF!$A:$A,$A230))</f>
        <v>7454444000</v>
      </c>
      <c r="T230">
        <f>IF($A230="","",SUMIFS(AI_PF!$CA:$CA,AI_PF!$A:$A,$A230))</f>
        <v>22220000000</v>
      </c>
      <c r="U230">
        <f>IF($A230="","",SUMIFS(AI_PF!$CE:$CE,AI_PF!$A:$A,$A230))</f>
        <v>22215556000</v>
      </c>
      <c r="V230">
        <f>IF($A230="","",IFERROR(VLOOKUP($A230,AI_PF!$A:$CO,93,FALSE),""))</f>
        <v>4.1632730999999996</v>
      </c>
      <c r="W230">
        <f>IF($A230="","",COUNTIF(AI_PF!$A:$A,$A230))</f>
        <v>1</v>
      </c>
      <c r="X230">
        <f ca="1">IF($A230="","",COUNTIF(LookThrough!$A:$A,J230))</f>
        <v>0</v>
      </c>
    </row>
    <row r="231" spans="1:24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IF($A231="","",IFERROR(VLOOKUP($A231,Data_Raw!$A:$G,5,FALSE),""))</f>
        <v>KOR</v>
      </c>
      <c r="O231" t="str">
        <f>IF($A231="","",IFERROR(VLOOKUP($A231,Data_Raw!$A:$G,6,FALSE),""))</f>
        <v>Non-PPP</v>
      </c>
      <c r="P231" t="str">
        <f>IF($A231="","",IFERROR(VLOOKUP($A231,Data_Raw!$A:$G,7,FALSE),""))</f>
        <v>Energy</v>
      </c>
      <c r="Q231">
        <f>IF($A231="","",SUMIFS(AI_PF!$AP:$AP,AI_PF!$A:$A,$A231))</f>
        <v>30000000000</v>
      </c>
      <c r="R231">
        <f>IF($A231="","",SUMIFS(AI_PF!$AW:$AW,AI_PF!$A:$A,$A231))</f>
        <v>19118812500</v>
      </c>
      <c r="S231">
        <f>IF($A231="","",SUMIFS(AI_PF!$AZ:$AZ,AI_PF!$A:$A,$A231))</f>
        <v>9170700000</v>
      </c>
      <c r="T231">
        <f>IF($A231="","",SUMIFS(AI_PF!$CA:$CA,AI_PF!$A:$A,$A231))</f>
        <v>9989587559</v>
      </c>
      <c r="U231">
        <f>IF($A231="","",SUMIFS(AI_PF!$CE:$CE,AI_PF!$A:$A,$A231))</f>
        <v>7478842269</v>
      </c>
      <c r="V231">
        <f>IF($A231="","",IFERROR(VLOOKUP($A231,AI_PF!$A:$CO,93,FALSE),""))</f>
        <v>-0.17275065183639524</v>
      </c>
      <c r="W231">
        <f>IF($A231="","",COUNTIF(AI_PF!$A:$A,$A231))</f>
        <v>1</v>
      </c>
      <c r="X231">
        <f ca="1">IF($A231="","",COUNTIF(LookThrough!$A:$A,J231))</f>
        <v>10</v>
      </c>
    </row>
    <row r="232" spans="1:24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IF($A232="","",IFERROR(VLOOKUP($A232,Data_Raw!$A:$G,5,FALSE),""))</f>
        <v>KOR</v>
      </c>
      <c r="O232" t="str">
        <f>IF($A232="","",IFERROR(VLOOKUP($A232,Data_Raw!$A:$G,6,FALSE),""))</f>
        <v>Non-PPP</v>
      </c>
      <c r="P232" t="str">
        <f>IF($A232="","",IFERROR(VLOOKUP($A232,Data_Raw!$A:$G,7,FALSE),""))</f>
        <v>Energy</v>
      </c>
      <c r="Q232">
        <f>IF($A232="","",SUMIFS(AI_PF!$AP:$AP,AI_PF!$A:$A,$A232))</f>
        <v>25000000000</v>
      </c>
      <c r="R232">
        <f>IF($A232="","",SUMIFS(AI_PF!$AW:$AW,AI_PF!$A:$A,$A232))</f>
        <v>25000000000</v>
      </c>
      <c r="S232">
        <f>IF($A232="","",SUMIFS(AI_PF!$AZ:$AZ,AI_PF!$A:$A,$A232))</f>
        <v>15364834191</v>
      </c>
      <c r="T232">
        <f>IF($A232="","",SUMIFS(AI_PF!$CA:$CA,AI_PF!$A:$A,$A232))</f>
        <v>9644810620</v>
      </c>
      <c r="U232">
        <f>IF($A232="","",SUMIFS(AI_PF!$CE:$CE,AI_PF!$A:$A,$A232))</f>
        <v>9635165809</v>
      </c>
      <c r="V232">
        <f>IF($A232="","",IFERROR(VLOOKUP($A232,AI_PF!$A:$CO,93,FALSE),""))</f>
        <v>4.0506488000000003</v>
      </c>
      <c r="W232">
        <f>IF($A232="","",COUNTIF(AI_PF!$A:$A,$A232))</f>
        <v>1</v>
      </c>
      <c r="X232">
        <f ca="1">IF($A232="","",COUNTIF(LookThrough!$A:$A,J232))</f>
        <v>0</v>
      </c>
    </row>
    <row r="233" spans="1:24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IF($A233="","",IFERROR(VLOOKUP($A233,Data_Raw!$A:$G,5,FALSE),""))</f>
        <v>KOR</v>
      </c>
      <c r="O233" t="str">
        <f>IF($A233="","",IFERROR(VLOOKUP($A233,Data_Raw!$A:$G,6,FALSE),""))</f>
        <v>담보대출</v>
      </c>
      <c r="P233" t="str">
        <f>IF($A233="","",IFERROR(VLOOKUP($A233,Data_Raw!$A:$G,7,FALSE),""))</f>
        <v>Office</v>
      </c>
      <c r="Q233">
        <f>IF($A233="","",SUMIFS(AI_PF!$AP:$AP,AI_PF!$A:$A,$A233))</f>
        <v>106200000000</v>
      </c>
      <c r="R233">
        <f>IF($A233="","",SUMIFS(AI_PF!$AW:$AW,AI_PF!$A:$A,$A233))</f>
        <v>103942138050</v>
      </c>
      <c r="S233">
        <f>IF($A233="","",SUMIFS(AI_PF!$AZ:$AZ,AI_PF!$A:$A,$A233))</f>
        <v>404078760</v>
      </c>
      <c r="T233">
        <f>IF($A233="","",SUMIFS(AI_PF!$CA:$CA,AI_PF!$A:$A,$A233))</f>
        <v>103942138050</v>
      </c>
      <c r="U233">
        <f>IF($A233="","",SUMIFS(AI_PF!$CE:$CE,AI_PF!$A:$A,$A233))</f>
        <v>142493196260</v>
      </c>
      <c r="V233">
        <f>IF($A233="","",IFERROR(VLOOKUP($A233,AI_PF!$A:$CO,93,FALSE),""))</f>
        <v>4.0528367000000003</v>
      </c>
      <c r="W233">
        <f>IF($A233="","",COUNTIF(AI_PF!$A:$A,$A233))</f>
        <v>3</v>
      </c>
      <c r="X233">
        <f ca="1">IF($A233="","",COUNTIF(LookThrough!$A:$A,J233))</f>
        <v>0</v>
      </c>
    </row>
    <row r="234" spans="1:24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IF($A234="","",IFERROR(VLOOKUP($A234,Data_Raw!$A:$G,5,FALSE),""))</f>
        <v>MENA</v>
      </c>
      <c r="O234" t="str">
        <f>IF($A234="","",IFERROR(VLOOKUP($A234,Data_Raw!$A:$G,6,FALSE),""))</f>
        <v>Non-PPP</v>
      </c>
      <c r="P234" t="str">
        <f>IF($A234="","",IFERROR(VLOOKUP($A234,Data_Raw!$A:$G,7,FALSE),""))</f>
        <v>Gas</v>
      </c>
      <c r="Q234">
        <f>IF($A234="","",SUMIFS(AI_PF!$AP:$AP,AI_PF!$A:$A,$A234))</f>
        <v>116331410000</v>
      </c>
      <c r="R234">
        <f>IF($A234="","",SUMIFS(AI_PF!$AW:$AW,AI_PF!$A:$A,$A234))</f>
        <v>161992315418</v>
      </c>
      <c r="S234">
        <f>IF($A234="","",SUMIFS(AI_PF!$AZ:$AZ,AI_PF!$A:$A,$A234))</f>
        <v>56752451079</v>
      </c>
      <c r="T234">
        <f>IF($A234="","",SUMIFS(AI_PF!$CA:$CA,AI_PF!$A:$A,$A234))</f>
        <v>105908896302</v>
      </c>
      <c r="U234">
        <f>IF($A234="","",SUMIFS(AI_PF!$CE:$CE,AI_PF!$A:$A,$A234))</f>
        <v>97973440211</v>
      </c>
      <c r="V234">
        <f>IF($A234="","",IFERROR(VLOOKUP($A234,AI_PF!$A:$CO,93,FALSE),""))</f>
        <v>3.7931898236274728</v>
      </c>
      <c r="W234">
        <f>IF($A234="","",COUNTIF(AI_PF!$A:$A,$A234))</f>
        <v>1</v>
      </c>
      <c r="X234">
        <f ca="1">IF($A234="","",COUNTIF(LookThrough!$A:$A,J234))</f>
        <v>2</v>
      </c>
    </row>
    <row r="235" spans="1:24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IF($A235="","",IFERROR(VLOOKUP($A235,Data_Raw!$A:$G,5,FALSE),""))</f>
        <v>Canada</v>
      </c>
      <c r="O235" t="str">
        <f>IF($A235="","",IFERROR(VLOOKUP($A235,Data_Raw!$A:$G,6,FALSE),""))</f>
        <v>Buyout</v>
      </c>
      <c r="P235" t="str">
        <f>IF($A235="","",IFERROR(VLOOKUP($A235,Data_Raw!$A:$G,7,FALSE),""))</f>
        <v>Cosmetic</v>
      </c>
      <c r="Q235">
        <f>IF($A235="","",SUMIFS(AI_PF!$AP:$AP,AI_PF!$A:$A,$A235))</f>
        <v>15000000000</v>
      </c>
      <c r="R235">
        <f>IF($A235="","",SUMIFS(AI_PF!$AW:$AW,AI_PF!$A:$A,$A235))</f>
        <v>11922461589</v>
      </c>
      <c r="S235">
        <f>IF($A235="","",SUMIFS(AI_PF!$AZ:$AZ,AI_PF!$A:$A,$A235))</f>
        <v>0</v>
      </c>
      <c r="T235">
        <f>IF($A235="","",SUMIFS(AI_PF!$CA:$CA,AI_PF!$A:$A,$A235))</f>
        <v>11922461589</v>
      </c>
      <c r="U235">
        <f>IF($A235="","",SUMIFS(AI_PF!$CE:$CE,AI_PF!$A:$A,$A235))</f>
        <v>19077965802</v>
      </c>
      <c r="V235">
        <f>IF($A235="","",IFERROR(VLOOKUP($A235,AI_PF!$A:$CO,93,FALSE),""))</f>
        <v>12.483741641044615</v>
      </c>
      <c r="W235">
        <f>IF($A235="","",COUNTIF(AI_PF!$A:$A,$A235))</f>
        <v>1</v>
      </c>
      <c r="X235">
        <f ca="1">IF($A235="","",COUNTIF(LookThrough!$A:$A,J235))</f>
        <v>1</v>
      </c>
    </row>
    <row r="236" spans="1:24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IF($A236="","",IFERROR(VLOOKUP($A236,Data_Raw!$A:$G,5,FALSE),""))</f>
        <v>Global</v>
      </c>
      <c r="O236" t="str">
        <f>IF($A236="","",IFERROR(VLOOKUP($A236,Data_Raw!$A:$G,6,FALSE),""))</f>
        <v>hybrid</v>
      </c>
      <c r="P236" t="str">
        <f>IF($A236="","",IFERROR(VLOOKUP($A236,Data_Raw!$A:$G,7,FALSE),""))</f>
        <v>General</v>
      </c>
      <c r="Q236">
        <f>IF($A236="","",SUMIFS(AI_PF!$AP:$AP,AI_PF!$A:$A,$A236))</f>
        <v>82500000000</v>
      </c>
      <c r="R236">
        <f>IF($A236="","",SUMIFS(AI_PF!$AW:$AW,AI_PF!$A:$A,$A236))</f>
        <v>66384985897</v>
      </c>
      <c r="S236">
        <f>IF($A236="","",SUMIFS(AI_PF!$AZ:$AZ,AI_PF!$A:$A,$A236))</f>
        <v>16470277001</v>
      </c>
      <c r="T236">
        <f>IF($A236="","",SUMIFS(AI_PF!$CA:$CA,AI_PF!$A:$A,$A236))</f>
        <v>50132830918</v>
      </c>
      <c r="U236">
        <f>IF($A236="","",SUMIFS(AI_PF!$CE:$CE,AI_PF!$A:$A,$A236))</f>
        <v>44167610914</v>
      </c>
      <c r="V236">
        <f>IF($A236="","",IFERROR(VLOOKUP($A236,AI_PF!$A:$CO,93,FALSE),""))</f>
        <v>2.0458319783210759</v>
      </c>
      <c r="W236">
        <f>IF($A236="","",COUNTIF(AI_PF!$A:$A,$A236))</f>
        <v>1</v>
      </c>
      <c r="X236">
        <f ca="1">IF($A236="","",COUNTIF(LookThrough!$A:$A,J236))</f>
        <v>8</v>
      </c>
    </row>
    <row r="237" spans="1:24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IF($A237="","",IFERROR(VLOOKUP($A237,Data_Raw!$A:$G,5,FALSE),""))</f>
        <v>KOR</v>
      </c>
      <c r="O237" t="str">
        <f>IF($A237="","",IFERROR(VLOOKUP($A237,Data_Raw!$A:$G,6,FALSE),""))</f>
        <v>Non-PPP</v>
      </c>
      <c r="P237" t="str">
        <f>IF($A237="","",IFERROR(VLOOKUP($A237,Data_Raw!$A:$G,7,FALSE),""))</f>
        <v>Energy</v>
      </c>
      <c r="Q237">
        <f>IF($A237="","",SUMIFS(AI_PF!$AP:$AP,AI_PF!$A:$A,$A237))</f>
        <v>50000000000</v>
      </c>
      <c r="R237">
        <f>IF($A237="","",SUMIFS(AI_PF!$AW:$AW,AI_PF!$A:$A,$A237))</f>
        <v>49687218000</v>
      </c>
      <c r="S237">
        <f>IF($A237="","",SUMIFS(AI_PF!$AZ:$AZ,AI_PF!$A:$A,$A237))</f>
        <v>17001325801</v>
      </c>
      <c r="T237">
        <f>IF($A237="","",SUMIFS(AI_PF!$CA:$CA,AI_PF!$A:$A,$A237))</f>
        <v>32687752990</v>
      </c>
      <c r="U237">
        <f>IF($A237="","",SUMIFS(AI_PF!$CE:$CE,AI_PF!$A:$A,$A237))</f>
        <v>31946533515</v>
      </c>
      <c r="V237">
        <f>IF($A237="","",IFERROR(VLOOKUP($A237,AI_PF!$A:$CO,93,FALSE),""))</f>
        <v>3.3767178654670729</v>
      </c>
      <c r="W237">
        <f>IF($A237="","",COUNTIF(AI_PF!$A:$A,$A237))</f>
        <v>1</v>
      </c>
      <c r="X237">
        <f ca="1">IF($A237="","",COUNTIF(LookThrough!$A:$A,J237))</f>
        <v>53</v>
      </c>
    </row>
    <row r="238" spans="1:24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IF($A238="","",IFERROR(VLOOKUP($A238,Data_Raw!$A:$G,5,FALSE),""))</f>
        <v>Global</v>
      </c>
      <c r="O238" t="str">
        <f>IF($A238="","",IFERROR(VLOOKUP($A238,Data_Raw!$A:$G,6,FALSE),""))</f>
        <v>hybrid</v>
      </c>
      <c r="P238" t="str">
        <f>IF($A238="","",IFERROR(VLOOKUP($A238,Data_Raw!$A:$G,7,FALSE),""))</f>
        <v>General</v>
      </c>
      <c r="Q238">
        <f>IF($A238="","",SUMIFS(AI_PF!$AP:$AP,AI_PF!$A:$A,$A238))</f>
        <v>50000000000</v>
      </c>
      <c r="R238">
        <f>IF($A238="","",SUMIFS(AI_PF!$AW:$AW,AI_PF!$A:$A,$A238))</f>
        <v>48505682702</v>
      </c>
      <c r="S238">
        <f>IF($A238="","",SUMIFS(AI_PF!$AZ:$AZ,AI_PF!$A:$A,$A238))</f>
        <v>4546788128</v>
      </c>
      <c r="T238">
        <f>IF($A238="","",SUMIFS(AI_PF!$CA:$CA,AI_PF!$A:$A,$A238))</f>
        <v>44187211184</v>
      </c>
      <c r="U238">
        <f>IF($A238="","",SUMIFS(AI_PF!$CE:$CE,AI_PF!$A:$A,$A238))</f>
        <v>48235280602</v>
      </c>
      <c r="V238">
        <f>IF($A238="","",IFERROR(VLOOKUP($A238,AI_PF!$A:$CO,93,FALSE),""))</f>
        <v>9.9101811647415161</v>
      </c>
      <c r="W238">
        <f>IF($A238="","",COUNTIF(AI_PF!$A:$A,$A238))</f>
        <v>1</v>
      </c>
      <c r="X238">
        <f ca="1">IF($A238="","",COUNTIF(LookThrough!$A:$A,J238))</f>
        <v>4</v>
      </c>
    </row>
    <row r="239" spans="1:24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IF($A239="","",IFERROR(VLOOKUP($A239,Data_Raw!$A:$G,5,FALSE),""))</f>
        <v>Global</v>
      </c>
      <c r="O239" t="str">
        <f>IF($A239="","",IFERROR(VLOOKUP($A239,Data_Raw!$A:$G,6,FALSE),""))</f>
        <v>Mezzanine|Core</v>
      </c>
      <c r="P239" t="str">
        <f>IF($A239="","",IFERROR(VLOOKUP($A239,Data_Raw!$A:$G,7,FALSE),""))</f>
        <v>General</v>
      </c>
      <c r="Q239">
        <f>IF($A239="","",SUMIFS(AI_PF!$AP:$AP,AI_PF!$A:$A,$A239))</f>
        <v>112500000000</v>
      </c>
      <c r="R239">
        <f>IF($A239="","",SUMIFS(AI_PF!$AW:$AW,AI_PF!$A:$A,$A239))</f>
        <v>87302750085</v>
      </c>
      <c r="S239">
        <f>IF($A239="","",SUMIFS(AI_PF!$AZ:$AZ,AI_PF!$A:$A,$A239))</f>
        <v>1089464884</v>
      </c>
      <c r="T239">
        <f>IF($A239="","",SUMIFS(AI_PF!$CA:$CA,AI_PF!$A:$A,$A239))</f>
        <v>86206526277</v>
      </c>
      <c r="U239">
        <f>IF($A239="","",SUMIFS(AI_PF!$CE:$CE,AI_PF!$A:$A,$A239))</f>
        <v>136091509777</v>
      </c>
      <c r="V239">
        <f>IF($A239="","",IFERROR(VLOOKUP($A239,AI_PF!$A:$CO,93,FALSE),""))</f>
        <v>13.586320281028749</v>
      </c>
      <c r="W239">
        <f>IF($A239="","",COUNTIF(AI_PF!$A:$A,$A239))</f>
        <v>1</v>
      </c>
      <c r="X239">
        <f ca="1">IF($A239="","",COUNTIF(LookThrough!$A:$A,J239))</f>
        <v>0</v>
      </c>
    </row>
    <row r="240" spans="1:24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IF($A240="","",IFERROR(VLOOKUP($A240,Data_Raw!$A:$G,5,FALSE),""))</f>
        <v>KOR</v>
      </c>
      <c r="O240" t="str">
        <f>IF($A240="","",IFERROR(VLOOKUP($A240,Data_Raw!$A:$G,6,FALSE),""))</f>
        <v>BTO</v>
      </c>
      <c r="P240" t="str">
        <f>IF($A240="","",IFERROR(VLOOKUP($A240,Data_Raw!$A:$G,7,FALSE),""))</f>
        <v>Transportation</v>
      </c>
      <c r="Q240">
        <f>IF($A240="","",SUMIFS(AI_PF!$AP:$AP,AI_PF!$A:$A,$A240))</f>
        <v>20000000000</v>
      </c>
      <c r="R240">
        <f>IF($A240="","",SUMIFS(AI_PF!$AW:$AW,AI_PF!$A:$A,$A240))</f>
        <v>20000000000</v>
      </c>
      <c r="S240">
        <f>IF($A240="","",SUMIFS(AI_PF!$AZ:$AZ,AI_PF!$A:$A,$A240))</f>
        <v>963808000</v>
      </c>
      <c r="T240">
        <f>IF($A240="","",SUMIFS(AI_PF!$CA:$CA,AI_PF!$A:$A,$A240))</f>
        <v>19040000000</v>
      </c>
      <c r="U240">
        <f>IF($A240="","",SUMIFS(AI_PF!$CE:$CE,AI_PF!$A:$A,$A240))</f>
        <v>19036192000</v>
      </c>
      <c r="V240">
        <f>IF($A240="","",IFERROR(VLOOKUP($A240,AI_PF!$A:$CO,93,FALSE),""))</f>
        <v>2.8266387000000002</v>
      </c>
      <c r="W240">
        <f>IF($A240="","",COUNTIF(AI_PF!$A:$A,$A240))</f>
        <v>1</v>
      </c>
      <c r="X240">
        <f ca="1">IF($A240="","",COUNTIF(LookThrough!$A:$A,J240))</f>
        <v>0</v>
      </c>
    </row>
    <row r="241" spans="1:24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IF($A241="","",IFERROR(VLOOKUP($A241,Data_Raw!$A:$G,5,FALSE),""))</f>
        <v>US</v>
      </c>
      <c r="O241" t="str">
        <f>IF($A241="","",IFERROR(VLOOKUP($A241,Data_Raw!$A:$G,6,FALSE),""))</f>
        <v>Distressed</v>
      </c>
      <c r="P241" t="str">
        <f>IF($A241="","",IFERROR(VLOOKUP($A241,Data_Raw!$A:$G,7,FALSE),""))</f>
        <v>Distressed</v>
      </c>
      <c r="Q241">
        <f>IF($A241="","",SUMIFS(AI_PF!$AP:$AP,AI_PF!$A:$A,$A241))</f>
        <v>52000000000</v>
      </c>
      <c r="R241">
        <f>IF($A241="","",SUMIFS(AI_PF!$AW:$AW,AI_PF!$A:$A,$A241))</f>
        <v>45187363840</v>
      </c>
      <c r="S241">
        <f>IF($A241="","",SUMIFS(AI_PF!$AZ:$AZ,AI_PF!$A:$A,$A241))</f>
        <v>44033399970</v>
      </c>
      <c r="T241">
        <f>IF($A241="","",SUMIFS(AI_PF!$CA:$CA,AI_PF!$A:$A,$A241))</f>
        <v>9835768232</v>
      </c>
      <c r="U241">
        <f>IF($A241="","",SUMIFS(AI_PF!$CE:$CE,AI_PF!$A:$A,$A241))</f>
        <v>14771376650</v>
      </c>
      <c r="V241">
        <f>IF($A241="","",IFERROR(VLOOKUP($A241,AI_PF!$A:$CO,93,FALSE),""))</f>
        <v>8.7990090250968915</v>
      </c>
      <c r="W241">
        <f>IF($A241="","",COUNTIF(AI_PF!$A:$A,$A241))</f>
        <v>1</v>
      </c>
      <c r="X241">
        <f ca="1">IF($A241="","",COUNTIF(LookThrough!$A:$A,J241))</f>
        <v>0</v>
      </c>
    </row>
    <row r="242" spans="1:24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IF($A242="","",IFERROR(VLOOKUP($A242,Data_Raw!$A:$G,5,FALSE),""))</f>
        <v>KOR</v>
      </c>
      <c r="O242" t="str">
        <f>IF($A242="","",IFERROR(VLOOKUP($A242,Data_Raw!$A:$G,6,FALSE),""))</f>
        <v>PF대출</v>
      </c>
      <c r="P242" t="str">
        <f>IF($A242="","",IFERROR(VLOOKUP($A242,Data_Raw!$A:$G,7,FALSE),""))</f>
        <v>Office</v>
      </c>
      <c r="Q242">
        <f>IF($A242="","",SUMIFS(AI_PF!$AP:$AP,AI_PF!$A:$A,$A242))</f>
        <v>30000000000</v>
      </c>
      <c r="R242">
        <f>IF($A242="","",SUMIFS(AI_PF!$AW:$AW,AI_PF!$A:$A,$A242))</f>
        <v>30000000000</v>
      </c>
      <c r="S242">
        <f>IF($A242="","",SUMIFS(AI_PF!$AZ:$AZ,AI_PF!$A:$A,$A242))</f>
        <v>0</v>
      </c>
      <c r="T242">
        <f>IF($A242="","",SUMIFS(AI_PF!$CA:$CA,AI_PF!$A:$A,$A242))</f>
        <v>30000000000</v>
      </c>
      <c r="U242">
        <f>IF($A242="","",SUMIFS(AI_PF!$CE:$CE,AI_PF!$A:$A,$A242))</f>
        <v>30082477597</v>
      </c>
      <c r="V242">
        <f>IF($A242="","",IFERROR(VLOOKUP($A242,AI_PF!$A:$CO,93,FALSE),""))</f>
        <v>3.3239588141441345</v>
      </c>
      <c r="W242">
        <f>IF($A242="","",COUNTIF(AI_PF!$A:$A,$A242))</f>
        <v>1</v>
      </c>
      <c r="X242">
        <f ca="1">IF($A242="","",COUNTIF(LookThrough!$A:$A,J242))</f>
        <v>4</v>
      </c>
    </row>
    <row r="243" spans="1:24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IF($A243="","",IFERROR(VLOOKUP($A243,Data_Raw!$A:$G,5,FALSE),""))</f>
        <v>KOR</v>
      </c>
      <c r="O243" t="str">
        <f>IF($A243="","",IFERROR(VLOOKUP($A243,Data_Raw!$A:$G,6,FALSE),""))</f>
        <v>Non-PPP</v>
      </c>
      <c r="P243" t="str">
        <f>IF($A243="","",IFERROR(VLOOKUP($A243,Data_Raw!$A:$G,7,FALSE),""))</f>
        <v>Energy</v>
      </c>
      <c r="Q243">
        <f>IF($A243="","",SUMIFS(AI_PF!$AP:$AP,AI_PF!$A:$A,$A243))</f>
        <v>40000000000</v>
      </c>
      <c r="R243">
        <f>IF($A243="","",SUMIFS(AI_PF!$AW:$AW,AI_PF!$A:$A,$A243))</f>
        <v>39394400000</v>
      </c>
      <c r="S243">
        <f>IF($A243="","",SUMIFS(AI_PF!$AZ:$AZ,AI_PF!$A:$A,$A243))</f>
        <v>12696019209</v>
      </c>
      <c r="T243">
        <f>IF($A243="","",SUMIFS(AI_PF!$CA:$CA,AI_PF!$A:$A,$A243))</f>
        <v>26696665749</v>
      </c>
      <c r="U243">
        <f>IF($A243="","",SUMIFS(AI_PF!$CE:$CE,AI_PF!$A:$A,$A243))</f>
        <v>26155927309</v>
      </c>
      <c r="V243">
        <f>IF($A243="","",IFERROR(VLOOKUP($A243,AI_PF!$A:$CO,93,FALSE),""))</f>
        <v>3.3402439951896663</v>
      </c>
      <c r="W243">
        <f>IF($A243="","",COUNTIF(AI_PF!$A:$A,$A243))</f>
        <v>1</v>
      </c>
      <c r="X243">
        <f ca="1">IF($A243="","",COUNTIF(LookThrough!$A:$A,J243))</f>
        <v>10</v>
      </c>
    </row>
    <row r="244" spans="1:24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IF($A244="","",IFERROR(VLOOKUP($A244,Data_Raw!$A:$G,5,FALSE),""))</f>
        <v>KOR</v>
      </c>
      <c r="O244" t="str">
        <f>IF($A244="","",IFERROR(VLOOKUP($A244,Data_Raw!$A:$G,6,FALSE),""))</f>
        <v>PF대출</v>
      </c>
      <c r="P244" t="str">
        <f>IF($A244="","",IFERROR(VLOOKUP($A244,Data_Raw!$A:$G,7,FALSE),""))</f>
        <v>Residential</v>
      </c>
      <c r="Q244">
        <f>IF($A244="","",SUMIFS(AI_PF!$AP:$AP,AI_PF!$A:$A,$A244))</f>
        <v>74500000000</v>
      </c>
      <c r="R244">
        <f>IF($A244="","",SUMIFS(AI_PF!$AW:$AW,AI_PF!$A:$A,$A244))</f>
        <v>72177000000</v>
      </c>
      <c r="S244">
        <f>IF($A244="","",SUMIFS(AI_PF!$AZ:$AZ,AI_PF!$A:$A,$A244))</f>
        <v>4800000</v>
      </c>
      <c r="T244">
        <f>IF($A244="","",SUMIFS(AI_PF!$CA:$CA,AI_PF!$A:$A,$A244))</f>
        <v>72177000000</v>
      </c>
      <c r="U244">
        <f>IF($A244="","",SUMIFS(AI_PF!$CE:$CE,AI_PF!$A:$A,$A244))</f>
        <v>73225000000</v>
      </c>
      <c r="V244">
        <f>IF($A244="","",IFERROR(VLOOKUP($A244,AI_PF!$A:$CO,93,FALSE),""))</f>
        <v>3.0396331999999999</v>
      </c>
      <c r="W244">
        <f>IF($A244="","",COUNTIF(AI_PF!$A:$A,$A244))</f>
        <v>8</v>
      </c>
      <c r="X244">
        <f ca="1">IF($A244="","",COUNTIF(LookThrough!$A:$A,J244))</f>
        <v>0</v>
      </c>
    </row>
    <row r="245" spans="1:24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IF($A245="","",IFERROR(VLOOKUP($A245,Data_Raw!$A:$G,5,FALSE),""))</f>
        <v>KOR</v>
      </c>
      <c r="O245" t="str">
        <f>IF($A245="","",IFERROR(VLOOKUP($A245,Data_Raw!$A:$G,6,FALSE),""))</f>
        <v>Early</v>
      </c>
      <c r="P245" t="str">
        <f>IF($A245="","",IFERROR(VLOOKUP($A245,Data_Raw!$A:$G,7,FALSE),""))</f>
        <v>General</v>
      </c>
      <c r="Q245">
        <f>IF($A245="","",SUMIFS(AI_PF!$AP:$AP,AI_PF!$A:$A,$A245))</f>
        <v>10000000000</v>
      </c>
      <c r="R245">
        <f>IF($A245="","",SUMIFS(AI_PF!$AW:$AW,AI_PF!$A:$A,$A245))</f>
        <v>10000000000</v>
      </c>
      <c r="S245">
        <f>IF($A245="","",SUMIFS(AI_PF!$AZ:$AZ,AI_PF!$A:$A,$A245))</f>
        <v>13955950483</v>
      </c>
      <c r="T245">
        <f>IF($A245="","",SUMIFS(AI_PF!$CA:$CA,AI_PF!$A:$A,$A245))</f>
        <v>1682039007</v>
      </c>
      <c r="U245">
        <f>IF($A245="","",SUMIFS(AI_PF!$CE:$CE,AI_PF!$A:$A,$A245))</f>
        <v>4007439341</v>
      </c>
      <c r="V245">
        <f>IF($A245="","",IFERROR(VLOOKUP($A245,AI_PF!$A:$CO,93,FALSE),""))</f>
        <v>14.07963931560516</v>
      </c>
      <c r="W245">
        <f>IF($A245="","",COUNTIF(AI_PF!$A:$A,$A245))</f>
        <v>1</v>
      </c>
      <c r="X245">
        <f ca="1">IF($A245="","",COUNTIF(LookThrough!$A:$A,J245))</f>
        <v>10</v>
      </c>
    </row>
    <row r="246" spans="1:24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IF($A246="","",IFERROR(VLOOKUP($A246,Data_Raw!$A:$G,5,FALSE),""))</f>
        <v>KOR</v>
      </c>
      <c r="O246" t="str">
        <f>IF($A246="","",IFERROR(VLOOKUP($A246,Data_Raw!$A:$G,6,FALSE),""))</f>
        <v>Non-PPP</v>
      </c>
      <c r="P246" t="str">
        <f>IF($A246="","",IFERROR(VLOOKUP($A246,Data_Raw!$A:$G,7,FALSE),""))</f>
        <v>Energy</v>
      </c>
      <c r="Q246">
        <f>IF($A246="","",SUMIFS(AI_PF!$AP:$AP,AI_PF!$A:$A,$A246))</f>
        <v>22500000000</v>
      </c>
      <c r="R246">
        <f>IF($A246="","",SUMIFS(AI_PF!$AW:$AW,AI_PF!$A:$A,$A246))</f>
        <v>22224881457</v>
      </c>
      <c r="S246">
        <f>IF($A246="","",SUMIFS(AI_PF!$AZ:$AZ,AI_PF!$A:$A,$A246))</f>
        <v>7690803020</v>
      </c>
      <c r="T246">
        <f>IF($A246="","",SUMIFS(AI_PF!$CA:$CA,AI_PF!$A:$A,$A246))</f>
        <v>14552623063</v>
      </c>
      <c r="U246">
        <f>IF($A246="","",SUMIFS(AI_PF!$CE:$CE,AI_PF!$A:$A,$A246))</f>
        <v>14568078615</v>
      </c>
      <c r="V246">
        <f>IF($A246="","",IFERROR(VLOOKUP($A246,AI_PF!$A:$CO,93,FALSE),""))</f>
        <v>2.6683768630027775</v>
      </c>
      <c r="W246">
        <f>IF($A246="","",COUNTIF(AI_PF!$A:$A,$A246))</f>
        <v>1</v>
      </c>
      <c r="X246">
        <f ca="1">IF($A246="","",COUNTIF(LookThrough!$A:$A,J246))</f>
        <v>6</v>
      </c>
    </row>
    <row r="247" spans="1:24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 t="str">
        <f>IF($A247="","",IFERROR(VLOOKUP($A247,Data_Raw!$A:$G,5,FALSE),""))</f>
        <v>Global</v>
      </c>
      <c r="O247" t="str">
        <f>IF($A247="","",IFERROR(VLOOKUP($A247,Data_Raw!$A:$G,6,FALSE),""))</f>
        <v>Early</v>
      </c>
      <c r="P247" t="str">
        <f>IF($A247="","",IFERROR(VLOOKUP($A247,Data_Raw!$A:$G,7,FALSE),""))</f>
        <v>Fintech|Blockchain</v>
      </c>
      <c r="Q247">
        <f>IF($A247="","",SUMIFS(AI_PF!$AP:$AP,AI_PF!$A:$A,$A247))</f>
        <v>25000000000</v>
      </c>
      <c r="R247">
        <f>IF($A247="","",SUMIFS(AI_PF!$AW:$AW,AI_PF!$A:$A,$A247))</f>
        <v>25000000000</v>
      </c>
      <c r="S247">
        <f>IF($A247="","",SUMIFS(AI_PF!$AZ:$AZ,AI_PF!$A:$A,$A247))</f>
        <v>1250000000</v>
      </c>
      <c r="T247">
        <f>IF($A247="","",SUMIFS(AI_PF!$CA:$CA,AI_PF!$A:$A,$A247))</f>
        <v>23750000000</v>
      </c>
      <c r="U247">
        <f>IF($A247="","",SUMIFS(AI_PF!$CE:$CE,AI_PF!$A:$A,$A247))</f>
        <v>23750000000</v>
      </c>
      <c r="V247">
        <f>IF($A247="","",IFERROR(VLOOKUP($A247,AI_PF!$A:$CO,93,FALSE),""))</f>
        <v>-1.4901161193847656E-7</v>
      </c>
      <c r="W247">
        <f>IF($A247="","",COUNTIF(AI_PF!$A:$A,$A247))</f>
        <v>1</v>
      </c>
      <c r="X247">
        <f ca="1">IF($A247="","",COUNTIF(LookThrough!$A:$A,J247))</f>
        <v>0</v>
      </c>
    </row>
    <row r="248" spans="1:24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IF($A248="","",IFERROR(VLOOKUP($A248,Data_Raw!$A:$G,5,FALSE),""))</f>
        <v>US</v>
      </c>
      <c r="O248" t="str">
        <f>IF($A248="","",IFERROR(VLOOKUP($A248,Data_Raw!$A:$G,6,FALSE),""))</f>
        <v>Opportunistic</v>
      </c>
      <c r="P248" t="str">
        <f>IF($A248="","",IFERROR(VLOOKUP($A248,Data_Raw!$A:$G,7,FALSE),""))</f>
        <v>Senior</v>
      </c>
      <c r="Q248">
        <f>IF($A248="","",SUMIFS(AI_PF!$AP:$AP,AI_PF!$A:$A,$A248))</f>
        <v>44000000000</v>
      </c>
      <c r="R248">
        <f>IF($A248="","",SUMIFS(AI_PF!$AW:$AW,AI_PF!$A:$A,$A248))</f>
        <v>35380360531</v>
      </c>
      <c r="S248">
        <f>IF($A248="","",SUMIFS(AI_PF!$AZ:$AZ,AI_PF!$A:$A,$A248))</f>
        <v>8385535164</v>
      </c>
      <c r="T248">
        <f>IF($A248="","",SUMIFS(AI_PF!$CA:$CA,AI_PF!$A:$A,$A248))</f>
        <v>27695131820</v>
      </c>
      <c r="U248">
        <f>IF($A248="","",SUMIFS(AI_PF!$CE:$CE,AI_PF!$A:$A,$A248))</f>
        <v>27255519791</v>
      </c>
      <c r="V248">
        <f>IF($A248="","",IFERROR(VLOOKUP($A248,AI_PF!$A:$CO,93,FALSE),""))</f>
        <v>13.817471861839294</v>
      </c>
      <c r="W248">
        <f>IF($A248="","",COUNTIF(AI_PF!$A:$A,$A248))</f>
        <v>1</v>
      </c>
      <c r="X248">
        <f ca="1">IF($A248="","",COUNTIF(LookThrough!$A:$A,J248))</f>
        <v>25</v>
      </c>
    </row>
    <row r="249" spans="1:24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IF($A249="","",IFERROR(VLOOKUP($A249,Data_Raw!$A:$G,5,FALSE),""))</f>
        <v>US</v>
      </c>
      <c r="O249" t="str">
        <f>IF($A249="","",IFERROR(VLOOKUP($A249,Data_Raw!$A:$G,6,FALSE),""))</f>
        <v>PE Secondary</v>
      </c>
      <c r="P249" t="str">
        <f>IF($A249="","",IFERROR(VLOOKUP($A249,Data_Raw!$A:$G,7,FALSE),""))</f>
        <v>Subordinate</v>
      </c>
      <c r="Q249">
        <f>IF($A249="","",SUMIFS(AI_PF!$AP:$AP,AI_PF!$A:$A,$A249))</f>
        <v>139860000000</v>
      </c>
      <c r="R249">
        <f>IF($A249="","",SUMIFS(AI_PF!$AW:$AW,AI_PF!$A:$A,$A249))</f>
        <v>149283280619</v>
      </c>
      <c r="S249">
        <f>IF($A249="","",SUMIFS(AI_PF!$AZ:$AZ,AI_PF!$A:$A,$A249))</f>
        <v>24712606303</v>
      </c>
      <c r="T249">
        <f>IF($A249="","",SUMIFS(AI_PF!$CA:$CA,AI_PF!$A:$A,$A249))</f>
        <v>127861125033</v>
      </c>
      <c r="U249">
        <f>IF($A249="","",SUMIFS(AI_PF!$CE:$CE,AI_PF!$A:$A,$A249))</f>
        <v>155655273011</v>
      </c>
      <c r="V249">
        <f>IF($A249="","",IFERROR(VLOOKUP($A249,AI_PF!$A:$CO,93,FALSE),""))</f>
        <v>7.4822244048118591</v>
      </c>
      <c r="W249">
        <f>IF($A249="","",COUNTIF(AI_PF!$A:$A,$A249))</f>
        <v>1</v>
      </c>
      <c r="X249">
        <f ca="1">IF($A249="","",COUNTIF(LookThrough!$A:$A,J249))</f>
        <v>3</v>
      </c>
    </row>
    <row r="250" spans="1:24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IF($A250="","",IFERROR(VLOOKUP($A250,Data_Raw!$A:$G,5,FALSE),""))</f>
        <v>KOR</v>
      </c>
      <c r="O250" t="str">
        <f>IF($A250="","",IFERROR(VLOOKUP($A250,Data_Raw!$A:$G,6,FALSE),""))</f>
        <v>Buyout</v>
      </c>
      <c r="P250" t="str">
        <f>IF($A250="","",IFERROR(VLOOKUP($A250,Data_Raw!$A:$G,7,FALSE),""))</f>
        <v>General</v>
      </c>
      <c r="Q250">
        <f>IF($A250="","",SUMIFS(AI_PF!$AP:$AP,AI_PF!$A:$A,$A250))</f>
        <v>20000000000</v>
      </c>
      <c r="R250">
        <f>IF($A250="","",SUMIFS(AI_PF!$AW:$AW,AI_PF!$A:$A,$A250))</f>
        <v>18985572106</v>
      </c>
      <c r="S250">
        <f>IF($A250="","",SUMIFS(AI_PF!$AZ:$AZ,AI_PF!$A:$A,$A250))</f>
        <v>5411406000</v>
      </c>
      <c r="T250">
        <f>IF($A250="","",SUMIFS(AI_PF!$CA:$CA,AI_PF!$A:$A,$A250))</f>
        <v>13574166106</v>
      </c>
      <c r="U250">
        <f>IF($A250="","",SUMIFS(AI_PF!$CE:$CE,AI_PF!$A:$A,$A250))</f>
        <v>14782266889</v>
      </c>
      <c r="V250">
        <f>IF($A250="","",IFERROR(VLOOKUP($A250,AI_PF!$A:$CO,93,FALSE),""))</f>
        <v>3.2054337859153739</v>
      </c>
      <c r="W250">
        <f>IF($A250="","",COUNTIF(AI_PF!$A:$A,$A250))</f>
        <v>1</v>
      </c>
      <c r="X250">
        <f ca="1">IF($A250="","",COUNTIF(LookThrough!$A:$A,J250))</f>
        <v>0</v>
      </c>
    </row>
    <row r="251" spans="1:24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IF($A251="","",IFERROR(VLOOKUP($A251,Data_Raw!$A:$G,5,FALSE),""))</f>
        <v>KOR</v>
      </c>
      <c r="O251" t="str">
        <f>IF($A251="","",IFERROR(VLOOKUP($A251,Data_Raw!$A:$G,6,FALSE),""))</f>
        <v>Non-PPP</v>
      </c>
      <c r="P251" t="str">
        <f>IF($A251="","",IFERROR(VLOOKUP($A251,Data_Raw!$A:$G,7,FALSE),""))</f>
        <v>Energy</v>
      </c>
      <c r="Q251">
        <f>IF($A251="","",SUMIFS(AI_PF!$AP:$AP,AI_PF!$A:$A,$A251))</f>
        <v>40000000000</v>
      </c>
      <c r="R251">
        <f>IF($A251="","",SUMIFS(AI_PF!$AW:$AW,AI_PF!$A:$A,$A251))</f>
        <v>25882800000</v>
      </c>
      <c r="S251">
        <f>IF($A251="","",SUMIFS(AI_PF!$AZ:$AZ,AI_PF!$A:$A,$A251))</f>
        <v>5561600008</v>
      </c>
      <c r="T251">
        <f>IF($A251="","",SUMIFS(AI_PF!$CA:$CA,AI_PF!$A:$A,$A251))</f>
        <v>20327028722</v>
      </c>
      <c r="U251">
        <f>IF($A251="","",SUMIFS(AI_PF!$CE:$CE,AI_PF!$A:$A,$A251))</f>
        <v>20102407888</v>
      </c>
      <c r="V251">
        <f>IF($A251="","",IFERROR(VLOOKUP($A251,AI_PF!$A:$CO,93,FALSE),""))</f>
        <v>3.3887371420860291</v>
      </c>
      <c r="W251">
        <f>IF($A251="","",COUNTIF(AI_PF!$A:$A,$A251))</f>
        <v>1</v>
      </c>
      <c r="X251">
        <f ca="1">IF($A251="","",COUNTIF(LookThrough!$A:$A,J251))</f>
        <v>18</v>
      </c>
    </row>
    <row r="252" spans="1:24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IF($A252="","",IFERROR(VLOOKUP($A252,Data_Raw!$A:$G,5,FALSE),""))</f>
        <v>KOR</v>
      </c>
      <c r="O252" t="str">
        <f>IF($A252="","",IFERROR(VLOOKUP($A252,Data_Raw!$A:$G,6,FALSE),""))</f>
        <v>Non-PPP</v>
      </c>
      <c r="P252" t="str">
        <f>IF($A252="","",IFERROR(VLOOKUP($A252,Data_Raw!$A:$G,7,FALSE),""))</f>
        <v>Energy</v>
      </c>
      <c r="Q252">
        <f>IF($A252="","",SUMIFS(AI_PF!$AP:$AP,AI_PF!$A:$A,$A252))</f>
        <v>100000000000</v>
      </c>
      <c r="R252">
        <f>IF($A252="","",SUMIFS(AI_PF!$AW:$AW,AI_PF!$A:$A,$A252))</f>
        <v>100000000000</v>
      </c>
      <c r="S252">
        <f>IF($A252="","",SUMIFS(AI_PF!$AZ:$AZ,AI_PF!$A:$A,$A252))</f>
        <v>37500000006</v>
      </c>
      <c r="T252">
        <f>IF($A252="","",SUMIFS(AI_PF!$CA:$CA,AI_PF!$A:$A,$A252))</f>
        <v>62502905825</v>
      </c>
      <c r="U252">
        <f>IF($A252="","",SUMIFS(AI_PF!$CE:$CE,AI_PF!$A:$A,$A252))</f>
        <v>62345523508</v>
      </c>
      <c r="V252">
        <f>IF($A252="","",IFERROR(VLOOKUP($A252,AI_PF!$A:$CO,93,FALSE),""))</f>
        <v>2.8774824738502502</v>
      </c>
      <c r="W252">
        <f>IF($A252="","",COUNTIF(AI_PF!$A:$A,$A252))</f>
        <v>1</v>
      </c>
      <c r="X252">
        <f ca="1">IF($A252="","",COUNTIF(LookThrough!$A:$A,J252))</f>
        <v>1</v>
      </c>
    </row>
    <row r="253" spans="1:24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IF($A253="","",IFERROR(VLOOKUP($A253,Data_Raw!$A:$G,5,FALSE),""))</f>
        <v>KOR</v>
      </c>
      <c r="O253" t="str">
        <f>IF($A253="","",IFERROR(VLOOKUP($A253,Data_Raw!$A:$G,6,FALSE),""))</f>
        <v>Early</v>
      </c>
      <c r="P253" t="str">
        <f>IF($A253="","",IFERROR(VLOOKUP($A253,Data_Raw!$A:$G,7,FALSE),""))</f>
        <v>Healthcare</v>
      </c>
      <c r="Q253">
        <f>IF($A253="","",SUMIFS(AI_PF!$AP:$AP,AI_PF!$A:$A,$A253))</f>
        <v>25000000000</v>
      </c>
      <c r="R253">
        <f>IF($A253="","",SUMIFS(AI_PF!$AW:$AW,AI_PF!$A:$A,$A253))</f>
        <v>22600349000</v>
      </c>
      <c r="S253">
        <f>IF($A253="","",SUMIFS(AI_PF!$AZ:$AZ,AI_PF!$A:$A,$A253))</f>
        <v>8621832851</v>
      </c>
      <c r="T253">
        <f>IF($A253="","",SUMIFS(AI_PF!$CA:$CA,AI_PF!$A:$A,$A253))</f>
        <v>13978516149</v>
      </c>
      <c r="U253">
        <f>IF($A253="","",SUMIFS(AI_PF!$CE:$CE,AI_PF!$A:$A,$A253))</f>
        <v>13978516149</v>
      </c>
      <c r="V253">
        <f>IF($A253="","",IFERROR(VLOOKUP($A253,AI_PF!$A:$CO,93,FALSE),""))</f>
        <v>-1.862645149230957E-8</v>
      </c>
      <c r="W253">
        <f>IF($A253="","",COUNTIF(AI_PF!$A:$A,$A253))</f>
        <v>1</v>
      </c>
      <c r="X253">
        <f ca="1">IF($A253="","",COUNTIF(LookThrough!$A:$A,J253))</f>
        <v>0</v>
      </c>
    </row>
    <row r="254" spans="1:24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IF($A254="","",IFERROR(VLOOKUP($A254,Data_Raw!$A:$G,5,FALSE),""))</f>
        <v>KOR</v>
      </c>
      <c r="O254" t="str">
        <f>IF($A254="","",IFERROR(VLOOKUP($A254,Data_Raw!$A:$G,6,FALSE),""))</f>
        <v>인수금융</v>
      </c>
      <c r="P254" t="str">
        <f>IF($A254="","",IFERROR(VLOOKUP($A254,Data_Raw!$A:$G,7,FALSE),""))</f>
        <v>Senior</v>
      </c>
      <c r="Q254">
        <f>IF($A254="","",SUMIFS(AI_PF!$AP:$AP,AI_PF!$A:$A,$A254))</f>
        <v>50000000000</v>
      </c>
      <c r="R254">
        <f>IF($A254="","",SUMIFS(AI_PF!$AW:$AW,AI_PF!$A:$A,$A254))</f>
        <v>48392857144</v>
      </c>
      <c r="S254">
        <f>IF($A254="","",SUMIFS(AI_PF!$AZ:$AZ,AI_PF!$A:$A,$A254))</f>
        <v>36793233362</v>
      </c>
      <c r="T254">
        <f>IF($A254="","",SUMIFS(AI_PF!$CA:$CA,AI_PF!$A:$A,$A254))</f>
        <v>11800506595</v>
      </c>
      <c r="U254">
        <f>IF($A254="","",SUMIFS(AI_PF!$CE:$CE,AI_PF!$A:$A,$A254))</f>
        <v>11786839906</v>
      </c>
      <c r="V254">
        <f>IF($A254="","",IFERROR(VLOOKUP($A254,AI_PF!$A:$CO,93,FALSE),""))</f>
        <v>4.5035931468009949</v>
      </c>
      <c r="W254">
        <f>IF($A254="","",COUNTIF(AI_PF!$A:$A,$A254))</f>
        <v>1</v>
      </c>
      <c r="X254">
        <f ca="1">IF($A254="","",COUNTIF(LookThrough!$A:$A,J254))</f>
        <v>11</v>
      </c>
    </row>
    <row r="255" spans="1:24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IF($A255="","",IFERROR(VLOOKUP($A255,Data_Raw!$A:$G,5,FALSE),""))</f>
        <v>Global</v>
      </c>
      <c r="O255" t="str">
        <f>IF($A255="","",IFERROR(VLOOKUP($A255,Data_Raw!$A:$G,6,FALSE),""))</f>
        <v>Late</v>
      </c>
      <c r="P255" t="str">
        <f>IF($A255="","",IFERROR(VLOOKUP($A255,Data_Raw!$A:$G,7,FALSE),""))</f>
        <v>Impact|Energy|Climate</v>
      </c>
      <c r="Q255">
        <f>IF($A255="","",SUMIFS(AI_PF!$AP:$AP,AI_PF!$A:$A,$A255))</f>
        <v>56000000000</v>
      </c>
      <c r="R255">
        <f>IF($A255="","",SUMIFS(AI_PF!$AW:$AW,AI_PF!$A:$A,$A255))</f>
        <v>48961473190</v>
      </c>
      <c r="S255">
        <f>IF($A255="","",SUMIFS(AI_PF!$AZ:$AZ,AI_PF!$A:$A,$A255))</f>
        <v>0</v>
      </c>
      <c r="T255">
        <f>IF($A255="","",SUMIFS(AI_PF!$CA:$CA,AI_PF!$A:$A,$A255))</f>
        <v>48961473190</v>
      </c>
      <c r="U255">
        <f>IF($A255="","",SUMIFS(AI_PF!$CE:$CE,AI_PF!$A:$A,$A255))</f>
        <v>63222946526</v>
      </c>
      <c r="V255">
        <f>IF($A255="","",IFERROR(VLOOKUP($A255,AI_PF!$A:$CO,93,FALSE),""))</f>
        <v>6.9276735186576825</v>
      </c>
      <c r="W255">
        <f>IF($A255="","",COUNTIF(AI_PF!$A:$A,$A255))</f>
        <v>1</v>
      </c>
      <c r="X255">
        <f ca="1">IF($A255="","",COUNTIF(LookThrough!$A:$A,J255))</f>
        <v>5</v>
      </c>
    </row>
    <row r="256" spans="1:24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IF($A256="","",IFERROR(VLOOKUP($A256,Data_Raw!$A:$G,5,FALSE),""))</f>
        <v>Global</v>
      </c>
      <c r="O256" t="str">
        <f>IF($A256="","",IFERROR(VLOOKUP($A256,Data_Raw!$A:$G,6,FALSE),""))</f>
        <v>Direct Lending</v>
      </c>
      <c r="P256" t="str">
        <f>IF($A256="","",IFERROR(VLOOKUP($A256,Data_Raw!$A:$G,7,FALSE),""))</f>
        <v>Senior</v>
      </c>
      <c r="Q256">
        <f>IF($A256="","",SUMIFS(AI_PF!$AP:$AP,AI_PF!$A:$A,$A256))</f>
        <v>115000000000</v>
      </c>
      <c r="R256">
        <f>IF($A256="","",SUMIFS(AI_PF!$AW:$AW,AI_PF!$A:$A,$A256))</f>
        <v>69259120857</v>
      </c>
      <c r="S256">
        <f>IF($A256="","",SUMIFS(AI_PF!$AZ:$AZ,AI_PF!$A:$A,$A256))</f>
        <v>3567180964</v>
      </c>
      <c r="T256">
        <f>IF($A256="","",SUMIFS(AI_PF!$CA:$CA,AI_PF!$A:$A,$A256))</f>
        <v>66141337756</v>
      </c>
      <c r="U256">
        <f>IF($A256="","",SUMIFS(AI_PF!$CE:$CE,AI_PF!$A:$A,$A256))</f>
        <v>81216336838</v>
      </c>
      <c r="V256">
        <f>IF($A256="","",IFERROR(VLOOKUP($A256,AI_PF!$A:$CO,93,FALSE),""))</f>
        <v>14.093016982078552</v>
      </c>
      <c r="W256">
        <f>IF($A256="","",COUNTIF(AI_PF!$A:$A,$A256))</f>
        <v>1</v>
      </c>
      <c r="X256">
        <f ca="1">IF($A256="","",COUNTIF(LookThrough!$A:$A,J256))</f>
        <v>110</v>
      </c>
    </row>
    <row r="257" spans="1:24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IF($A257="","",IFERROR(VLOOKUP($A257,Data_Raw!$A:$G,5,FALSE),""))</f>
        <v>Global</v>
      </c>
      <c r="O257" t="str">
        <f>IF($A257="","",IFERROR(VLOOKUP($A257,Data_Raw!$A:$G,6,FALSE),""))</f>
        <v>Direct Lending</v>
      </c>
      <c r="P257" t="str">
        <f>IF($A257="","",IFERROR(VLOOKUP($A257,Data_Raw!$A:$G,7,FALSE),""))</f>
        <v>Senior</v>
      </c>
      <c r="Q257">
        <f>IF($A257="","",SUMIFS(AI_PF!$AP:$AP,AI_PF!$A:$A,$A257))</f>
        <v>70000000000</v>
      </c>
      <c r="R257">
        <f>IF($A257="","",SUMIFS(AI_PF!$AW:$AW,AI_PF!$A:$A,$A257))</f>
        <v>62294659006</v>
      </c>
      <c r="S257">
        <f>IF($A257="","",SUMIFS(AI_PF!$AZ:$AZ,AI_PF!$A:$A,$A257))</f>
        <v>10211835594</v>
      </c>
      <c r="T257">
        <f>IF($A257="","",SUMIFS(AI_PF!$CA:$CA,AI_PF!$A:$A,$A257))</f>
        <v>53548355192</v>
      </c>
      <c r="U257">
        <f>IF($A257="","",SUMIFS(AI_PF!$CE:$CE,AI_PF!$A:$A,$A257))</f>
        <v>50791184105</v>
      </c>
      <c r="V257">
        <f>IF($A257="","",IFERROR(VLOOKUP($A257,AI_PF!$A:$CO,93,FALSE),""))</f>
        <v>12.757099270820616</v>
      </c>
      <c r="W257">
        <f>IF($A257="","",COUNTIF(AI_PF!$A:$A,$A257))</f>
        <v>1</v>
      </c>
      <c r="X257">
        <f ca="1">IF($A257="","",COUNTIF(LookThrough!$A:$A,J257))</f>
        <v>269</v>
      </c>
    </row>
    <row r="258" spans="1:24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IF($A258="","",IFERROR(VLOOKUP($A258,Data_Raw!$A:$G,5,FALSE),""))</f>
        <v>Global</v>
      </c>
      <c r="O258" t="str">
        <f>IF($A258="","",IFERROR(VLOOKUP($A258,Data_Raw!$A:$G,6,FALSE),""))</f>
        <v>Buyout</v>
      </c>
      <c r="P258" t="str">
        <f>IF($A258="","",IFERROR(VLOOKUP($A258,Data_Raw!$A:$G,7,FALSE),""))</f>
        <v>General</v>
      </c>
      <c r="Q258">
        <f>IF($A258="","",SUMIFS(AI_PF!$AP:$AP,AI_PF!$A:$A,$A258))</f>
        <v>350000000000</v>
      </c>
      <c r="R258">
        <f>IF($A258="","",SUMIFS(AI_PF!$AW:$AW,AI_PF!$A:$A,$A258))</f>
        <v>327942204577</v>
      </c>
      <c r="S258">
        <f>IF($A258="","",SUMIFS(AI_PF!$AZ:$AZ,AI_PF!$A:$A,$A258))</f>
        <v>0</v>
      </c>
      <c r="T258">
        <f>IF($A258="","",SUMIFS(AI_PF!$CA:$CA,AI_PF!$A:$A,$A258))</f>
        <v>327942204577</v>
      </c>
      <c r="U258">
        <f>IF($A258="","",SUMIFS(AI_PF!$CE:$CE,AI_PF!$A:$A,$A258))</f>
        <v>464927141903</v>
      </c>
      <c r="V258">
        <f>IF($A258="","",IFERROR(VLOOKUP($A258,AI_PF!$A:$CO,93,FALSE),""))</f>
        <v>17.375578284263618</v>
      </c>
      <c r="W258">
        <f>IF($A258="","",COUNTIF(AI_PF!$A:$A,$A258))</f>
        <v>1</v>
      </c>
      <c r="X258">
        <f ca="1">IF($A258="","",COUNTIF(LookThrough!$A:$A,J258))</f>
        <v>22</v>
      </c>
    </row>
    <row r="259" spans="1:24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IF($A259="","",IFERROR(VLOOKUP($A259,AI_PF!$A:$EU,151,FALSE),""))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IF($A259="","",IFERROR(VLOOKUP($A259,Data_Raw!$A:$G,5,FALSE),""))</f>
        <v>KOR</v>
      </c>
      <c r="O259" t="str">
        <f>IF($A259="","",IFERROR(VLOOKUP($A259,Data_Raw!$A:$G,6,FALSE),""))</f>
        <v>Non-PPP</v>
      </c>
      <c r="P259" t="str">
        <f>IF($A259="","",IFERROR(VLOOKUP($A259,Data_Raw!$A:$G,7,FALSE),""))</f>
        <v>Energy</v>
      </c>
      <c r="Q259">
        <f>IF($A259="","",SUMIFS(AI_PF!$AP:$AP,AI_PF!$A:$A,$A259))</f>
        <v>39995000000</v>
      </c>
      <c r="R259">
        <f>IF($A259="","",SUMIFS(AI_PF!$AW:$AW,AI_PF!$A:$A,$A259))</f>
        <v>17266841375</v>
      </c>
      <c r="S259">
        <f>IF($A259="","",SUMIFS(AI_PF!$AZ:$AZ,AI_PF!$A:$A,$A259))</f>
        <v>11683039437</v>
      </c>
      <c r="T259">
        <f>IF($A259="","",SUMIFS(AI_PF!$CA:$CA,AI_PF!$A:$A,$A259))</f>
        <v>5602055672</v>
      </c>
      <c r="U259">
        <f>IF($A259="","",SUMIFS(AI_PF!$CE:$CE,AI_PF!$A:$A,$A259))</f>
        <v>5289739162</v>
      </c>
      <c r="V259">
        <f>IF($A259="","",IFERROR(VLOOKUP($A259,AI_PF!$A:$CO,93,FALSE),""))</f>
        <v>1.8987581133842473</v>
      </c>
      <c r="W259">
        <f>IF($A259="","",COUNTIF(AI_PF!$A:$A,$A259))</f>
        <v>1</v>
      </c>
      <c r="X259">
        <f ca="1">IF($A259="","",COUNTIF(LookThrough!$A:$A,J259))</f>
        <v>9</v>
      </c>
    </row>
    <row r="260" spans="1:24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IF($A260="","",IFERROR(VLOOKUP($A260,Data_Raw!$A:$G,5,FALSE),""))</f>
        <v>US</v>
      </c>
      <c r="O260" t="str">
        <f>IF($A260="","",IFERROR(VLOOKUP($A260,Data_Raw!$A:$G,6,FALSE),""))</f>
        <v>Equity|Core</v>
      </c>
      <c r="P260" t="str">
        <f>IF($A260="","",IFERROR(VLOOKUP($A260,Data_Raw!$A:$G,7,FALSE),""))</f>
        <v>General</v>
      </c>
      <c r="Q260">
        <f>IF($A260="","",SUMIFS(AI_PF!$AP:$AP,AI_PF!$A:$A,$A260))</f>
        <v>70000000000</v>
      </c>
      <c r="R260">
        <f>IF($A260="","",SUMIFS(AI_PF!$AW:$AW,AI_PF!$A:$A,$A260))</f>
        <v>102792785692</v>
      </c>
      <c r="S260">
        <f>IF($A260="","",SUMIFS(AI_PF!$AZ:$AZ,AI_PF!$A:$A,$A260))</f>
        <v>58342090610</v>
      </c>
      <c r="T260">
        <f>IF($A260="","",SUMIFS(AI_PF!$CA:$CA,AI_PF!$A:$A,$A260))</f>
        <v>43858746475</v>
      </c>
      <c r="U260">
        <f>IF($A260="","",SUMIFS(AI_PF!$CE:$CE,AI_PF!$A:$A,$A260))</f>
        <v>42473341109</v>
      </c>
      <c r="V260">
        <f>IF($A260="","",IFERROR(VLOOKUP($A260,AI_PF!$A:$CO,93,FALSE),""))</f>
        <v>5.8106830716133109</v>
      </c>
      <c r="W260">
        <f>IF($A260="","",COUNTIF(AI_PF!$A:$A,$A260))</f>
        <v>1</v>
      </c>
      <c r="X260">
        <f ca="1">IF($A260="","",COUNTIF(LookThrough!$A:$A,J260))</f>
        <v>0</v>
      </c>
    </row>
    <row r="261" spans="1:24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IF($A261="","",IFERROR(VLOOKUP($A261,Data_Raw!$A:$G,5,FALSE),""))</f>
        <v>Global</v>
      </c>
      <c r="O261" t="str">
        <f>IF($A261="","",IFERROR(VLOOKUP($A261,Data_Raw!$A:$G,6,FALSE),""))</f>
        <v>Direct Lending</v>
      </c>
      <c r="P261" t="str">
        <f>IF($A261="","",IFERROR(VLOOKUP($A261,Data_Raw!$A:$G,7,FALSE),""))</f>
        <v>Senior</v>
      </c>
      <c r="Q261">
        <f>IF($A261="","",SUMIFS(AI_PF!$AP:$AP,AI_PF!$A:$A,$A261))</f>
        <v>67205500000</v>
      </c>
      <c r="R261">
        <f>IF($A261="","",SUMIFS(AI_PF!$AW:$AW,AI_PF!$A:$A,$A261))</f>
        <v>66003801262</v>
      </c>
      <c r="S261">
        <f>IF($A261="","",SUMIFS(AI_PF!$AZ:$AZ,AI_PF!$A:$A,$A261))</f>
        <v>33406182000</v>
      </c>
      <c r="T261">
        <f>IF($A261="","",SUMIFS(AI_PF!$CA:$CA,AI_PF!$A:$A,$A261))</f>
        <v>36244169758</v>
      </c>
      <c r="U261">
        <f>IF($A261="","",SUMIFS(AI_PF!$CE:$CE,AI_PF!$A:$A,$A261))</f>
        <v>42280927852</v>
      </c>
      <c r="V261">
        <f>IF($A261="","",IFERROR(VLOOKUP($A261,AI_PF!$A:$CO,93,FALSE),""))</f>
        <v>11.001040339469908</v>
      </c>
      <c r="W261">
        <f>IF($A261="","",COUNTIF(AI_PF!$A:$A,$A261))</f>
        <v>1</v>
      </c>
      <c r="X261">
        <f ca="1">IF($A261="","",COUNTIF(LookThrough!$A:$A,J261))</f>
        <v>22</v>
      </c>
    </row>
    <row r="262" spans="1:24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46142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IF($A262="","",IFERROR(VLOOKUP($A262,Data_Raw!$A:$G,5,FALSE),""))</f>
        <v>KOR</v>
      </c>
      <c r="O262" t="str">
        <f>IF($A262="","",IFERROR(VLOOKUP($A262,Data_Raw!$A:$G,6,FALSE),""))</f>
        <v>PF대출</v>
      </c>
      <c r="P262" t="str">
        <f>IF($A262="","",IFERROR(VLOOKUP($A262,Data_Raw!$A:$G,7,FALSE),""))</f>
        <v>Office</v>
      </c>
      <c r="Q262">
        <f>IF($A262="","",SUMIFS(AI_PF!$AP:$AP,AI_PF!$A:$A,$A262))</f>
        <v>100000000000</v>
      </c>
      <c r="R262">
        <f>IF($A262="","",SUMIFS(AI_PF!$AW:$AW,AI_PF!$A:$A,$A262))</f>
        <v>82800000000</v>
      </c>
      <c r="S262">
        <f>IF($A262="","",SUMIFS(AI_PF!$AZ:$AZ,AI_PF!$A:$A,$A262))</f>
        <v>641901058</v>
      </c>
      <c r="T262">
        <f>IF($A262="","",SUMIFS(AI_PF!$CA:$CA,AI_PF!$A:$A,$A262))</f>
        <v>82800000000</v>
      </c>
      <c r="U262">
        <f>IF($A262="","",SUMIFS(AI_PF!$CE:$CE,AI_PF!$A:$A,$A262))</f>
        <v>82158098942</v>
      </c>
      <c r="V262">
        <f>IF($A262="","",IFERROR(VLOOKUP($A262,AI_PF!$A:$CO,93,FALSE),""))</f>
        <v>9.9232654999999994</v>
      </c>
      <c r="W262">
        <f>IF($A262="","",COUNTIF(AI_PF!$A:$A,$A262))</f>
        <v>1</v>
      </c>
      <c r="X262">
        <f ca="1">IF($A262="","",COUNTIF(LookThrough!$A:$A,J262))</f>
        <v>0</v>
      </c>
    </row>
    <row r="263" spans="1:24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IF($A263="","",IFERROR(VLOOKUP($A263,Data_Raw!$A:$G,5,FALSE),""))</f>
        <v>KOR</v>
      </c>
      <c r="O263" t="str">
        <f>IF($A263="","",IFERROR(VLOOKUP($A263,Data_Raw!$A:$G,6,FALSE),""))</f>
        <v>Mezzanine</v>
      </c>
      <c r="P263" t="str">
        <f>IF($A263="","",IFERROR(VLOOKUP($A263,Data_Raw!$A:$G,7,FALSE),""))</f>
        <v>Senior</v>
      </c>
      <c r="Q263">
        <f>IF($A263="","",SUMIFS(AI_PF!$AP:$AP,AI_PF!$A:$A,$A263))</f>
        <v>50000000000</v>
      </c>
      <c r="R263">
        <f>IF($A263="","",SUMIFS(AI_PF!$AW:$AW,AI_PF!$A:$A,$A263))</f>
        <v>50825826755</v>
      </c>
      <c r="S263">
        <f>IF($A263="","",SUMIFS(AI_PF!$AZ:$AZ,AI_PF!$A:$A,$A263))</f>
        <v>15608021880</v>
      </c>
      <c r="T263">
        <f>IF($A263="","",SUMIFS(AI_PF!$CA:$CA,AI_PF!$A:$A,$A263))</f>
        <v>35190918963</v>
      </c>
      <c r="U263">
        <f>IF($A263="","",SUMIFS(AI_PF!$CE:$CE,AI_PF!$A:$A,$A263))</f>
        <v>40021145612</v>
      </c>
      <c r="V263">
        <f>IF($A263="","",IFERROR(VLOOKUP($A263,AI_PF!$A:$CO,93,FALSE),""))</f>
        <v>4.741847813129425</v>
      </c>
      <c r="W263">
        <f>IF($A263="","",COUNTIF(AI_PF!$A:$A,$A263))</f>
        <v>1</v>
      </c>
      <c r="X263">
        <f ca="1">IF($A263="","",COUNTIF(LookThrough!$A:$A,J263))</f>
        <v>0</v>
      </c>
    </row>
    <row r="264" spans="1:24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IF($A264="","",IFERROR(VLOOKUP($A264,Data_Raw!$A:$G,5,FALSE),""))</f>
        <v>KOR</v>
      </c>
      <c r="O264" t="str">
        <f>IF($A264="","",IFERROR(VLOOKUP($A264,Data_Raw!$A:$G,6,FALSE),""))</f>
        <v>BTO</v>
      </c>
      <c r="P264" t="str">
        <f>IF($A264="","",IFERROR(VLOOKUP($A264,Data_Raw!$A:$G,7,FALSE),""))</f>
        <v>Transportation</v>
      </c>
      <c r="Q264">
        <f>IF($A264="","",SUMIFS(AI_PF!$AP:$AP,AI_PF!$A:$A,$A264))</f>
        <v>20000000000</v>
      </c>
      <c r="R264">
        <f>IF($A264="","",SUMIFS(AI_PF!$AW:$AW,AI_PF!$A:$A,$A264))</f>
        <v>11660290630</v>
      </c>
      <c r="S264">
        <f>IF($A264="","",SUMIFS(AI_PF!$AZ:$AZ,AI_PF!$A:$A,$A264))</f>
        <v>0</v>
      </c>
      <c r="T264">
        <f>IF($A264="","",SUMIFS(AI_PF!$CA:$CA,AI_PF!$A:$A,$A264))</f>
        <v>11660290630</v>
      </c>
      <c r="U264">
        <f>IF($A264="","",SUMIFS(AI_PF!$CE:$CE,AI_PF!$A:$A,$A264))</f>
        <v>11737923068</v>
      </c>
      <c r="V264">
        <f>IF($A264="","",IFERROR(VLOOKUP($A264,AI_PF!$A:$CO,93,FALSE),""))</f>
        <v>9.1645392775535583</v>
      </c>
      <c r="W264">
        <f>IF($A264="","",COUNTIF(AI_PF!$A:$A,$A264))</f>
        <v>1</v>
      </c>
      <c r="X264">
        <f ca="1">IF($A264="","",COUNTIF(LookThrough!$A:$A,J264))</f>
        <v>5</v>
      </c>
    </row>
    <row r="265" spans="1:24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IF($A265="","",IFERROR(VLOOKUP($A265,Data_Raw!$A:$G,5,FALSE),""))</f>
        <v>Global</v>
      </c>
      <c r="O265" t="str">
        <f>IF($A265="","",IFERROR(VLOOKUP($A265,Data_Raw!$A:$G,6,FALSE),""))</f>
        <v>Direct Lending</v>
      </c>
      <c r="P265" t="str">
        <f>IF($A265="","",IFERROR(VLOOKUP($A265,Data_Raw!$A:$G,7,FALSE),""))</f>
        <v>Senior</v>
      </c>
      <c r="Q265">
        <f>IF($A265="","",SUMIFS(AI_PF!$AP:$AP,AI_PF!$A:$A,$A265))</f>
        <v>70000000000</v>
      </c>
      <c r="R265">
        <f>IF($A265="","",SUMIFS(AI_PF!$AW:$AW,AI_PF!$A:$A,$A265))</f>
        <v>66234623800</v>
      </c>
      <c r="S265">
        <f>IF($A265="","",SUMIFS(AI_PF!$AZ:$AZ,AI_PF!$A:$A,$A265))</f>
        <v>20232243009</v>
      </c>
      <c r="T265">
        <f>IF($A265="","",SUMIFS(AI_PF!$CA:$CA,AI_PF!$A:$A,$A265))</f>
        <v>45039181214</v>
      </c>
      <c r="U265">
        <f>IF($A265="","",SUMIFS(AI_PF!$CE:$CE,AI_PF!$A:$A,$A265))</f>
        <v>41418035897</v>
      </c>
      <c r="V265">
        <f>IF($A265="","",IFERROR(VLOOKUP($A265,AI_PF!$A:$CO,93,FALSE),""))</f>
        <v>5.9158119559288025</v>
      </c>
      <c r="W265">
        <f>IF($A265="","",COUNTIF(AI_PF!$A:$A,$A265))</f>
        <v>1</v>
      </c>
      <c r="X265">
        <f ca="1">IF($A265="","",COUNTIF(LookThrough!$A:$A,J265))</f>
        <v>1</v>
      </c>
    </row>
    <row r="266" spans="1:24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IF($A266="","",IFERROR(VLOOKUP($A266,Data_Raw!$A:$G,5,FALSE),""))</f>
        <v>KOR</v>
      </c>
      <c r="O266" t="str">
        <f>IF($A266="","",IFERROR(VLOOKUP($A266,Data_Raw!$A:$G,6,FALSE),""))</f>
        <v>Non-PPP</v>
      </c>
      <c r="P266" t="str">
        <f>IF($A266="","",IFERROR(VLOOKUP($A266,Data_Raw!$A:$G,7,FALSE),""))</f>
        <v>Energy</v>
      </c>
      <c r="Q266">
        <f>IF($A266="","",SUMIFS(AI_PF!$AP:$AP,AI_PF!$A:$A,$A266))</f>
        <v>40000000000</v>
      </c>
      <c r="R266">
        <f>IF($A266="","",SUMIFS(AI_PF!$AW:$AW,AI_PF!$A:$A,$A266))</f>
        <v>40000000000</v>
      </c>
      <c r="S266">
        <f>IF($A266="","",SUMIFS(AI_PF!$AZ:$AZ,AI_PF!$A:$A,$A266))</f>
        <v>28800000</v>
      </c>
      <c r="T266">
        <f>IF($A266="","",SUMIFS(AI_PF!$CA:$CA,AI_PF!$A:$A,$A266))</f>
        <v>40000000000</v>
      </c>
      <c r="U266">
        <f>IF($A266="","",SUMIFS(AI_PF!$CE:$CE,AI_PF!$A:$A,$A266))</f>
        <v>39971200000</v>
      </c>
      <c r="V266">
        <f>IF($A266="","",IFERROR(VLOOKUP($A266,AI_PF!$A:$CO,93,FALSE),""))</f>
        <v>4.2609399000000003</v>
      </c>
      <c r="W266">
        <f>IF($A266="","",COUNTIF(AI_PF!$A:$A,$A266))</f>
        <v>1</v>
      </c>
      <c r="X266">
        <f ca="1">IF($A266="","",COUNTIF(LookThrough!$A:$A,J266))</f>
        <v>0</v>
      </c>
    </row>
    <row r="267" spans="1:24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IF($A267="","",IFERROR(VLOOKUP($A267,Data_Raw!$A:$G,5,FALSE),""))</f>
        <v>Europe</v>
      </c>
      <c r="O267" t="str">
        <f>IF($A267="","",IFERROR(VLOOKUP($A267,Data_Raw!$A:$G,6,FALSE),""))</f>
        <v>hybrid</v>
      </c>
      <c r="P267" t="str">
        <f>IF($A267="","",IFERROR(VLOOKUP($A267,Data_Raw!$A:$G,7,FALSE),""))</f>
        <v>General</v>
      </c>
      <c r="Q267">
        <f>IF($A267="","",SUMIFS(AI_PF!$AP:$AP,AI_PF!$A:$A,$A267))</f>
        <v>82500000000</v>
      </c>
      <c r="R267">
        <f>IF($A267="","",SUMIFS(AI_PF!$AW:$AW,AI_PF!$A:$A,$A267))</f>
        <v>79175022933</v>
      </c>
      <c r="S267">
        <f>IF($A267="","",SUMIFS(AI_PF!$AZ:$AZ,AI_PF!$A:$A,$A267))</f>
        <v>20920635814</v>
      </c>
      <c r="T267">
        <f>IF($A267="","",SUMIFS(AI_PF!$CA:$CA,AI_PF!$A:$A,$A267))</f>
        <v>58738636609</v>
      </c>
      <c r="U267">
        <f>IF($A267="","",SUMIFS(AI_PF!$CE:$CE,AI_PF!$A:$A,$A267))</f>
        <v>58135814117</v>
      </c>
      <c r="V267">
        <f>IF($A267="","",IFERROR(VLOOKUP($A267,AI_PF!$A:$CO,93,FALSE),""))</f>
        <v>5.7911017537116996</v>
      </c>
      <c r="W267">
        <f>IF($A267="","",COUNTIF(AI_PF!$A:$A,$A267))</f>
        <v>1</v>
      </c>
      <c r="X267">
        <f ca="1">IF($A267="","",COUNTIF(LookThrough!$A:$A,J267))</f>
        <v>14</v>
      </c>
    </row>
    <row r="268" spans="1:24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 t="str">
        <f>IF($A268="","",IFERROR(VLOOKUP($A268,Data_Raw!$A:$G,5,FALSE),""))</f>
        <v>Europe</v>
      </c>
      <c r="O268" t="str">
        <f>IF($A268="","",IFERROR(VLOOKUP($A268,Data_Raw!$A:$G,6,FALSE),""))</f>
        <v>Mezzanine|Value-add</v>
      </c>
      <c r="P268" t="str">
        <f>IF($A268="","",IFERROR(VLOOKUP($A268,Data_Raw!$A:$G,7,FALSE),""))</f>
        <v>General</v>
      </c>
      <c r="Q268">
        <f>IF($A268="","",SUMIFS(AI_PF!$AP:$AP,AI_PF!$A:$A,$A268))</f>
        <v>82500000000</v>
      </c>
      <c r="R268">
        <f>IF($A268="","",SUMIFS(AI_PF!$AW:$AW,AI_PF!$A:$A,$A268))</f>
        <v>80681022164</v>
      </c>
      <c r="S268">
        <f>IF($A268="","",SUMIFS(AI_PF!$AZ:$AZ,AI_PF!$A:$A,$A268))</f>
        <v>2759752167</v>
      </c>
      <c r="T268">
        <f>IF($A268="","",SUMIFS(AI_PF!$CA:$CA,AI_PF!$A:$A,$A268))</f>
        <v>78079136587</v>
      </c>
      <c r="U268">
        <f>IF($A268="","",SUMIFS(AI_PF!$CE:$CE,AI_PF!$A:$A,$A268))</f>
        <v>70380962243</v>
      </c>
      <c r="V268">
        <f>IF($A268="","",IFERROR(VLOOKUP($A268,AI_PF!$A:$CO,93,FALSE),""))</f>
        <v>0.73701292276382446</v>
      </c>
      <c r="W268">
        <f>IF($A268="","",COUNTIF(AI_PF!$A:$A,$A268))</f>
        <v>1</v>
      </c>
      <c r="X268">
        <f ca="1">IF($A268="","",COUNTIF(LookThrough!$A:$A,J268))</f>
        <v>5</v>
      </c>
    </row>
    <row r="269" spans="1:24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IF($A269="","",IFERROR(VLOOKUP($A269,Data_Raw!$A:$G,5,FALSE),""))</f>
        <v>Global</v>
      </c>
      <c r="O269" t="str">
        <f>IF($A269="","",IFERROR(VLOOKUP($A269,Data_Raw!$A:$G,6,FALSE),""))</f>
        <v>Buyout</v>
      </c>
      <c r="P269" t="str">
        <f>IF($A269="","",IFERROR(VLOOKUP($A269,Data_Raw!$A:$G,7,FALSE),""))</f>
        <v>Climate Tech</v>
      </c>
      <c r="Q269">
        <f>IF($A269="","",SUMIFS(AI_PF!$AP:$AP,AI_PF!$A:$A,$A269))</f>
        <v>490000000000</v>
      </c>
      <c r="R269">
        <f>IF($A269="","",SUMIFS(AI_PF!$AW:$AW,AI_PF!$A:$A,$A269))</f>
        <v>389752870726</v>
      </c>
      <c r="S269">
        <f>IF($A269="","",SUMIFS(AI_PF!$AZ:$AZ,AI_PF!$A:$A,$A269))</f>
        <v>67005082191</v>
      </c>
      <c r="T269">
        <f>IF($A269="","",SUMIFS(AI_PF!$CA:$CA,AI_PF!$A:$A,$A269))</f>
        <v>328886316738</v>
      </c>
      <c r="U269">
        <f>IF($A269="","",SUMIFS(AI_PF!$CE:$CE,AI_PF!$A:$A,$A269))</f>
        <v>450482176276</v>
      </c>
      <c r="V269">
        <f>IF($A269="","",IFERROR(VLOOKUP($A269,AI_PF!$A:$CO,93,FALSE),""))</f>
        <v>25.236560702323906</v>
      </c>
      <c r="W269">
        <f>IF($A269="","",COUNTIF(AI_PF!$A:$A,$A269))</f>
        <v>1</v>
      </c>
      <c r="X269">
        <f ca="1">IF($A269="","",COUNTIF(LookThrough!$A:$A,J269))</f>
        <v>25</v>
      </c>
    </row>
    <row r="270" spans="1:24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IF($A270="","",IFERROR(VLOOKUP($A270,Data_Raw!$A:$G,5,FALSE),""))</f>
        <v>KOR</v>
      </c>
      <c r="O270" t="str">
        <f>IF($A270="","",IFERROR(VLOOKUP($A270,Data_Raw!$A:$G,6,FALSE),""))</f>
        <v>Non-PPP</v>
      </c>
      <c r="P270" t="str">
        <f>IF($A270="","",IFERROR(VLOOKUP($A270,Data_Raw!$A:$G,7,FALSE),""))</f>
        <v>Energy</v>
      </c>
      <c r="Q270">
        <f>IF($A270="","",SUMIFS(AI_PF!$AP:$AP,AI_PF!$A:$A,$A270))</f>
        <v>40000000000</v>
      </c>
      <c r="R270">
        <f>IF($A270="","",SUMIFS(AI_PF!$AW:$AW,AI_PF!$A:$A,$A270))</f>
        <v>39588857600</v>
      </c>
      <c r="S270">
        <f>IF($A270="","",SUMIFS(AI_PF!$AZ:$AZ,AI_PF!$A:$A,$A270))</f>
        <v>3730264194</v>
      </c>
      <c r="T270">
        <f>IF($A270="","",SUMIFS(AI_PF!$CA:$CA,AI_PF!$A:$A,$A270))</f>
        <v>35858890989</v>
      </c>
      <c r="U270">
        <f>IF($A270="","",SUMIFS(AI_PF!$CE:$CE,AI_PF!$A:$A,$A270))</f>
        <v>35230033617</v>
      </c>
      <c r="V270">
        <f>IF($A270="","",IFERROR(VLOOKUP($A270,AI_PF!$A:$CO,93,FALSE),""))</f>
        <v>4.0430107712745675</v>
      </c>
      <c r="W270">
        <f>IF($A270="","",COUNTIF(AI_PF!$A:$A,$A270))</f>
        <v>1</v>
      </c>
      <c r="X270">
        <f ca="1">IF($A270="","",COUNTIF(LookThrough!$A:$A,J270))</f>
        <v>3</v>
      </c>
    </row>
    <row r="271" spans="1:24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IF($A271="","",IFERROR(VLOOKUP($A271,Data_Raw!$A:$G,5,FALSE),""))</f>
        <v>Global</v>
      </c>
      <c r="O271" t="str">
        <f>IF($A271="","",IFERROR(VLOOKUP($A271,Data_Raw!$A:$G,6,FALSE),""))</f>
        <v>PE Secondary</v>
      </c>
      <c r="P271" t="str">
        <f>IF($A271="","",IFERROR(VLOOKUP($A271,Data_Raw!$A:$G,7,FALSE),""))</f>
        <v>Subordinate</v>
      </c>
      <c r="Q271">
        <f>IF($A271="","",SUMIFS(AI_PF!$AP:$AP,AI_PF!$A:$A,$A271))</f>
        <v>70000000000</v>
      </c>
      <c r="R271">
        <f>IF($A271="","",SUMIFS(AI_PF!$AW:$AW,AI_PF!$A:$A,$A271))</f>
        <v>67990224933</v>
      </c>
      <c r="S271">
        <f>IF($A271="","",SUMIFS(AI_PF!$AZ:$AZ,AI_PF!$A:$A,$A271))</f>
        <v>141620901</v>
      </c>
      <c r="T271">
        <f>IF($A271="","",SUMIFS(AI_PF!$CA:$CA,AI_PF!$A:$A,$A271))</f>
        <v>67852601716</v>
      </c>
      <c r="U271">
        <f>IF($A271="","",SUMIFS(AI_PF!$CE:$CE,AI_PF!$A:$A,$A271))</f>
        <v>70588613028</v>
      </c>
      <c r="V271">
        <f>IF($A271="","",IFERROR(VLOOKUP($A271,AI_PF!$A:$CO,93,FALSE),""))</f>
        <v>3.492201268672944</v>
      </c>
      <c r="W271">
        <f>IF($A271="","",COUNTIF(AI_PF!$A:$A,$A271))</f>
        <v>1</v>
      </c>
      <c r="X271">
        <f ca="1">IF($A271="","",COUNTIF(LookThrough!$A:$A,J271))</f>
        <v>2</v>
      </c>
    </row>
    <row r="272" spans="1:24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IF($A272="","",IFERROR(VLOOKUP($A272,Data_Raw!$A:$G,5,FALSE),""))</f>
        <v>US</v>
      </c>
      <c r="O272" t="str">
        <f>IF($A272="","",IFERROR(VLOOKUP($A272,Data_Raw!$A:$G,6,FALSE),""))</f>
        <v>hybrid</v>
      </c>
      <c r="P272" t="str">
        <f>IF($A272="","",IFERROR(VLOOKUP($A272,Data_Raw!$A:$G,7,FALSE),""))</f>
        <v>General</v>
      </c>
      <c r="Q272">
        <f>IF($A272="","",SUMIFS(AI_PF!$AP:$AP,AI_PF!$A:$A,$A272))</f>
        <v>56000000000</v>
      </c>
      <c r="R272">
        <f>IF($A272="","",SUMIFS(AI_PF!$AW:$AW,AI_PF!$A:$A,$A272))</f>
        <v>39042776460</v>
      </c>
      <c r="S272">
        <f>IF($A272="","",SUMIFS(AI_PF!$AZ:$AZ,AI_PF!$A:$A,$A272))</f>
        <v>1683767076</v>
      </c>
      <c r="T272">
        <f>IF($A272="","",SUMIFS(AI_PF!$CA:$CA,AI_PF!$A:$A,$A272))</f>
        <v>37417181650</v>
      </c>
      <c r="U272">
        <f>IF($A272="","",SUMIFS(AI_PF!$CE:$CE,AI_PF!$A:$A,$A272))</f>
        <v>39034082956</v>
      </c>
      <c r="V272">
        <f>IF($A272="","",IFERROR(VLOOKUP($A272,AI_PF!$A:$CO,93,FALSE),""))</f>
        <v>7.1486774086952227</v>
      </c>
      <c r="W272">
        <f>IF($A272="","",COUNTIF(AI_PF!$A:$A,$A272))</f>
        <v>1</v>
      </c>
      <c r="X272">
        <f ca="1">IF($A272="","",COUNTIF(LookThrough!$A:$A,J272))</f>
        <v>8</v>
      </c>
    </row>
    <row r="273" spans="1:24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IF($A273="","",IFERROR(VLOOKUP($A273,Data_Raw!$A:$G,5,FALSE),""))</f>
        <v>KOR</v>
      </c>
      <c r="O273" t="str">
        <f>IF($A273="","",IFERROR(VLOOKUP($A273,Data_Raw!$A:$G,6,FALSE),""))</f>
        <v>PF대출</v>
      </c>
      <c r="P273" t="str">
        <f>IF($A273="","",IFERROR(VLOOKUP($A273,Data_Raw!$A:$G,7,FALSE),""))</f>
        <v>Logistics</v>
      </c>
      <c r="Q273">
        <f>IF($A273="","",SUMIFS(AI_PF!$AP:$AP,AI_PF!$A:$A,$A273))</f>
        <v>100000000000</v>
      </c>
      <c r="R273">
        <f>IF($A273="","",SUMIFS(AI_PF!$AW:$AW,AI_PF!$A:$A,$A273))</f>
        <v>100000000000</v>
      </c>
      <c r="S273">
        <f>IF($A273="","",SUMIFS(AI_PF!$AZ:$AZ,AI_PF!$A:$A,$A273))</f>
        <v>24760961020</v>
      </c>
      <c r="T273">
        <f>IF($A273="","",SUMIFS(AI_PF!$CA:$CA,AI_PF!$A:$A,$A273))</f>
        <v>100000000000</v>
      </c>
      <c r="U273">
        <f>IF($A273="","",SUMIFS(AI_PF!$CE:$CE,AI_PF!$A:$A,$A273))</f>
        <v>75239038980</v>
      </c>
      <c r="V273">
        <f>IF($A273="","",IFERROR(VLOOKUP($A273,AI_PF!$A:$CO,93,FALSE),""))</f>
        <v>4.0605093999999999</v>
      </c>
      <c r="W273">
        <f>IF($A273="","",COUNTIF(AI_PF!$A:$A,$A273))</f>
        <v>1</v>
      </c>
      <c r="X273">
        <f ca="1">IF($A273="","",COUNTIF(LookThrough!$A:$A,J273))</f>
        <v>0</v>
      </c>
    </row>
    <row r="274" spans="1:24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IF($A274="","",IFERROR(VLOOKUP($A274,Data_Raw!$A:$G,5,FALSE),""))</f>
        <v>Global</v>
      </c>
      <c r="O274" t="str">
        <f>IF($A274="","",IFERROR(VLOOKUP($A274,Data_Raw!$A:$G,6,FALSE),""))</f>
        <v>hybrid</v>
      </c>
      <c r="P274" t="str">
        <f>IF($A274="","",IFERROR(VLOOKUP($A274,Data_Raw!$A:$G,7,FALSE),""))</f>
        <v>General</v>
      </c>
      <c r="Q274">
        <f>IF($A274="","",SUMIFS(AI_PF!$AP:$AP,AI_PF!$A:$A,$A274))</f>
        <v>70000000000</v>
      </c>
      <c r="R274">
        <f>IF($A274="","",SUMIFS(AI_PF!$AW:$AW,AI_PF!$A:$A,$A274))</f>
        <v>66926133442</v>
      </c>
      <c r="S274">
        <f>IF($A274="","",SUMIFS(AI_PF!$AZ:$AZ,AI_PF!$A:$A,$A274))</f>
        <v>21419689631</v>
      </c>
      <c r="T274">
        <f>IF($A274="","",SUMIFS(AI_PF!$CA:$CA,AI_PF!$A:$A,$A274))</f>
        <v>42893292990</v>
      </c>
      <c r="U274">
        <f>IF($A274="","",SUMIFS(AI_PF!$CE:$CE,AI_PF!$A:$A,$A274))</f>
        <v>37883590289</v>
      </c>
      <c r="V274">
        <f>IF($A274="","",IFERROR(VLOOKUP($A274,AI_PF!$A:$CO,93,FALSE),""))</f>
        <v>3.389553129673005</v>
      </c>
      <c r="W274">
        <f>IF($A274="","",COUNTIF(AI_PF!$A:$A,$A274))</f>
        <v>1</v>
      </c>
      <c r="X274">
        <f ca="1">IF($A274="","",COUNTIF(LookThrough!$A:$A,J274))</f>
        <v>0</v>
      </c>
    </row>
    <row r="275" spans="1:24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 t="str">
        <f>IF($A275="","",IFERROR(VLOOKUP($A275,Data_Raw!$A:$G,5,FALSE),""))</f>
        <v>Global</v>
      </c>
      <c r="O275" t="str">
        <f>IF($A275="","",IFERROR(VLOOKUP($A275,Data_Raw!$A:$G,6,FALSE),""))</f>
        <v>Early</v>
      </c>
      <c r="P275" t="str">
        <f>IF($A275="","",IFERROR(VLOOKUP($A275,Data_Raw!$A:$G,7,FALSE),""))</f>
        <v>Fintech|Blockchain</v>
      </c>
      <c r="Q275">
        <f>IF($A275="","",SUMIFS(AI_PF!$AP:$AP,AI_PF!$A:$A,$A275))</f>
        <v>10000000000</v>
      </c>
      <c r="R275">
        <f>IF($A275="","",SUMIFS(AI_PF!$AW:$AW,AI_PF!$A:$A,$A275))</f>
        <v>10000000000</v>
      </c>
      <c r="S275">
        <f>IF($A275="","",SUMIFS(AI_PF!$AZ:$AZ,AI_PF!$A:$A,$A275))</f>
        <v>0</v>
      </c>
      <c r="T275">
        <f>IF($A275="","",SUMIFS(AI_PF!$CA:$CA,AI_PF!$A:$A,$A275))</f>
        <v>10000000000</v>
      </c>
      <c r="U275">
        <f>IF($A275="","",SUMIFS(AI_PF!$CE:$CE,AI_PF!$A:$A,$A275))</f>
        <v>7484890940</v>
      </c>
      <c r="V275">
        <f>IF($A275="","",IFERROR(VLOOKUP($A275,AI_PF!$A:$CO,93,FALSE),""))</f>
        <v>-7.2919932007789647</v>
      </c>
      <c r="W275">
        <f>IF($A275="","",COUNTIF(AI_PF!$A:$A,$A275))</f>
        <v>1</v>
      </c>
      <c r="X275">
        <f ca="1">IF($A275="","",COUNTIF(LookThrough!$A:$A,J275))</f>
        <v>0</v>
      </c>
    </row>
    <row r="276" spans="1:24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IF($A276="","",IFERROR(VLOOKUP($A276,Data_Raw!$A:$G,5,FALSE),""))</f>
        <v>Global</v>
      </c>
      <c r="O276" t="str">
        <f>IF($A276="","",IFERROR(VLOOKUP($A276,Data_Raw!$A:$G,6,FALSE),""))</f>
        <v>Direct Lending</v>
      </c>
      <c r="P276" t="str">
        <f>IF($A276="","",IFERROR(VLOOKUP($A276,Data_Raw!$A:$G,7,FALSE),""))</f>
        <v>Senior</v>
      </c>
      <c r="Q276">
        <f>IF($A276="","",SUMIFS(AI_PF!$AP:$AP,AI_PF!$A:$A,$A276))</f>
        <v>80000000000</v>
      </c>
      <c r="R276">
        <f>IF($A276="","",SUMIFS(AI_PF!$AW:$AW,AI_PF!$A:$A,$A276))</f>
        <v>60723711515</v>
      </c>
      <c r="S276">
        <f>IF($A276="","",SUMIFS(AI_PF!$AZ:$AZ,AI_PF!$A:$A,$A276))</f>
        <v>0</v>
      </c>
      <c r="T276">
        <f>IF($A276="","",SUMIFS(AI_PF!$CA:$CA,AI_PF!$A:$A,$A276))</f>
        <v>60723711515</v>
      </c>
      <c r="U276">
        <f>IF($A276="","",SUMIFS(AI_PF!$CE:$CE,AI_PF!$A:$A,$A276))</f>
        <v>71363713052</v>
      </c>
      <c r="V276">
        <f>IF($A276="","",IFERROR(VLOOKUP($A276,AI_PF!$A:$CO,93,FALSE),""))</f>
        <v>14.040705561637878</v>
      </c>
      <c r="W276">
        <f>IF($A276="","",COUNTIF(AI_PF!$A:$A,$A276))</f>
        <v>1</v>
      </c>
      <c r="X276">
        <f ca="1">IF($A276="","",COUNTIF(LookThrough!$A:$A,J276))</f>
        <v>83</v>
      </c>
    </row>
    <row r="277" spans="1:24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IF($A277="","",IFERROR(VLOOKUP($A277,Data_Raw!$A:$G,5,FALSE),""))</f>
        <v>KOR</v>
      </c>
      <c r="O277" t="str">
        <f>IF($A277="","",IFERROR(VLOOKUP($A277,Data_Raw!$A:$G,6,FALSE),""))</f>
        <v>PF대출</v>
      </c>
      <c r="P277" t="str">
        <f>IF($A277="","",IFERROR(VLOOKUP($A277,Data_Raw!$A:$G,7,FALSE),""))</f>
        <v>Logistics</v>
      </c>
      <c r="Q277">
        <f>IF($A277="","",SUMIFS(AI_PF!$AP:$AP,AI_PF!$A:$A,$A277))</f>
        <v>70000000000</v>
      </c>
      <c r="R277">
        <f>IF($A277="","",SUMIFS(AI_PF!$AW:$AW,AI_PF!$A:$A,$A277))</f>
        <v>68692790697</v>
      </c>
      <c r="S277">
        <f>IF($A277="","",SUMIFS(AI_PF!$AZ:$AZ,AI_PF!$A:$A,$A277))</f>
        <v>0</v>
      </c>
      <c r="T277">
        <f>IF($A277="","",SUMIFS(AI_PF!$CA:$CA,AI_PF!$A:$A,$A277))</f>
        <v>68692790697</v>
      </c>
      <c r="U277">
        <f>IF($A277="","",SUMIFS(AI_PF!$CE:$CE,AI_PF!$A:$A,$A277))</f>
        <v>74129084873</v>
      </c>
      <c r="V277">
        <f>IF($A277="","",IFERROR(VLOOKUP($A277,AI_PF!$A:$CO,93,FALSE),""))</f>
        <v>4.7471460700035095</v>
      </c>
      <c r="W277">
        <f>IF($A277="","",COUNTIF(AI_PF!$A:$A,$A277))</f>
        <v>1</v>
      </c>
      <c r="X277">
        <f ca="1">IF($A277="","",COUNTIF(LookThrough!$A:$A,J277))</f>
        <v>8</v>
      </c>
    </row>
    <row r="278" spans="1:24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IF($A278="","",IFERROR(VLOOKUP($A278,Data_Raw!$A:$G,5,FALSE),""))</f>
        <v>Global</v>
      </c>
      <c r="O278" t="str">
        <f>IF($A278="","",IFERROR(VLOOKUP($A278,Data_Raw!$A:$G,6,FALSE),""))</f>
        <v>Direct Lending</v>
      </c>
      <c r="P278" t="str">
        <f>IF($A278="","",IFERROR(VLOOKUP($A278,Data_Raw!$A:$G,7,FALSE),""))</f>
        <v>Senior</v>
      </c>
      <c r="Q278">
        <f>IF($A278="","",SUMIFS(AI_PF!$AP:$AP,AI_PF!$A:$A,$A278))</f>
        <v>140000000000</v>
      </c>
      <c r="R278">
        <f>IF($A278="","",SUMIFS(AI_PF!$AW:$AW,AI_PF!$A:$A,$A278))</f>
        <v>113093260000</v>
      </c>
      <c r="S278">
        <f>IF($A278="","",SUMIFS(AI_PF!$AZ:$AZ,AI_PF!$A:$A,$A278))</f>
        <v>11305983393</v>
      </c>
      <c r="T278">
        <f>IF($A278="","",SUMIFS(AI_PF!$CA:$CA,AI_PF!$A:$A,$A278))</f>
        <v>103610308376</v>
      </c>
      <c r="U278">
        <f>IF($A278="","",SUMIFS(AI_PF!$CE:$CE,AI_PF!$A:$A,$A278))</f>
        <v>128217235276</v>
      </c>
      <c r="V278">
        <f>IF($A278="","",IFERROR(VLOOKUP($A278,AI_PF!$A:$CO,93,FALSE),""))</f>
        <v>13.172876238822937</v>
      </c>
      <c r="W278">
        <f>IF($A278="","",COUNTIF(AI_PF!$A:$A,$A278))</f>
        <v>1</v>
      </c>
      <c r="X278">
        <f ca="1">IF($A278="","",COUNTIF(LookThrough!$A:$A,J278))</f>
        <v>0</v>
      </c>
    </row>
    <row r="279" spans="1:24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IF($A279="","",IFERROR(VLOOKUP($A279,Data_Raw!$A:$G,5,FALSE),""))</f>
        <v>Global</v>
      </c>
      <c r="O279" t="str">
        <f>IF($A279="","",IFERROR(VLOOKUP($A279,Data_Raw!$A:$G,6,FALSE),""))</f>
        <v>Early</v>
      </c>
      <c r="P279" t="str">
        <f>IF($A279="","",IFERROR(VLOOKUP($A279,Data_Raw!$A:$G,7,FALSE),""))</f>
        <v>General</v>
      </c>
      <c r="Q279">
        <f>IF($A279="","",SUMIFS(AI_PF!$AP:$AP,AI_PF!$A:$A,$A279))</f>
        <v>28000000000</v>
      </c>
      <c r="R279">
        <f>IF($A279="","",SUMIFS(AI_PF!$AW:$AW,AI_PF!$A:$A,$A279))</f>
        <v>22810020000</v>
      </c>
      <c r="S279">
        <f>IF($A279="","",SUMIFS(AI_PF!$AZ:$AZ,AI_PF!$A:$A,$A279))</f>
        <v>0</v>
      </c>
      <c r="T279">
        <f>IF($A279="","",SUMIFS(AI_PF!$CA:$CA,AI_PF!$A:$A,$A279))</f>
        <v>22810020000</v>
      </c>
      <c r="U279">
        <f>IF($A279="","",SUMIFS(AI_PF!$CE:$CE,AI_PF!$A:$A,$A279))</f>
        <v>69416740165</v>
      </c>
      <c r="V279">
        <f>IF($A279="","",IFERROR(VLOOKUP($A279,AI_PF!$A:$CO,93,FALSE),""))</f>
        <v>52.073479294776917</v>
      </c>
      <c r="W279">
        <f>IF($A279="","",COUNTIF(AI_PF!$A:$A,$A279))</f>
        <v>1</v>
      </c>
      <c r="X279">
        <f ca="1">IF($A279="","",COUNTIF(LookThrough!$A:$A,J279))</f>
        <v>88</v>
      </c>
    </row>
    <row r="280" spans="1:24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IF($A280="","",IFERROR(VLOOKUP($A280,Data_Raw!$A:$G,5,FALSE),""))</f>
        <v>Global</v>
      </c>
      <c r="O280" t="str">
        <f>IF($A280="","",IFERROR(VLOOKUP($A280,Data_Raw!$A:$G,6,FALSE),""))</f>
        <v>Late</v>
      </c>
      <c r="P280" t="str">
        <f>IF($A280="","",IFERROR(VLOOKUP($A280,Data_Raw!$A:$G,7,FALSE),""))</f>
        <v>General</v>
      </c>
      <c r="Q280">
        <f>IF($A280="","",SUMIFS(AI_PF!$AP:$AP,AI_PF!$A:$A,$A280))</f>
        <v>56000000000</v>
      </c>
      <c r="R280">
        <f>IF($A280="","",SUMIFS(AI_PF!$AW:$AW,AI_PF!$A:$A,$A280))</f>
        <v>48786320000</v>
      </c>
      <c r="S280">
        <f>IF($A280="","",SUMIFS(AI_PF!$AZ:$AZ,AI_PF!$A:$A,$A280))</f>
        <v>4851464347</v>
      </c>
      <c r="T280">
        <f>IF($A280="","",SUMIFS(AI_PF!$CA:$CA,AI_PF!$A:$A,$A280))</f>
        <v>44174451864</v>
      </c>
      <c r="U280">
        <f>IF($A280="","",SUMIFS(AI_PF!$CE:$CE,AI_PF!$A:$A,$A280))</f>
        <v>90685632446</v>
      </c>
      <c r="V280">
        <f>IF($A280="","",IFERROR(VLOOKUP($A280,AI_PF!$A:$CO,93,FALSE),""))</f>
        <v>24.519830346107483</v>
      </c>
      <c r="W280">
        <f>IF($A280="","",COUNTIF(AI_PF!$A:$A,$A280))</f>
        <v>1</v>
      </c>
      <c r="X280">
        <f ca="1">IF($A280="","",COUNTIF(LookThrough!$A:$A,J280))</f>
        <v>67</v>
      </c>
    </row>
    <row r="281" spans="1:24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IF($A281="","",IFERROR(VLOOKUP($A281,Data_Raw!$A:$G,5,FALSE),""))</f>
        <v>Global</v>
      </c>
      <c r="O281" t="str">
        <f>IF($A281="","",IFERROR(VLOOKUP($A281,Data_Raw!$A:$G,6,FALSE),""))</f>
        <v>Early</v>
      </c>
      <c r="P281" t="str">
        <f>IF($A281="","",IFERROR(VLOOKUP($A281,Data_Raw!$A:$G,7,FALSE),""))</f>
        <v>Synthetic Bio|Ag-tech</v>
      </c>
      <c r="Q281">
        <f>IF($A281="","",SUMIFS(AI_PF!$AP:$AP,AI_PF!$A:$A,$A281))</f>
        <v>56000000000</v>
      </c>
      <c r="R281">
        <f>IF($A281="","",SUMIFS(AI_PF!$AW:$AW,AI_PF!$A:$A,$A281))</f>
        <v>34432160000</v>
      </c>
      <c r="S281">
        <f>IF($A281="","",SUMIFS(AI_PF!$AZ:$AZ,AI_PF!$A:$A,$A281))</f>
        <v>0</v>
      </c>
      <c r="T281">
        <f>IF($A281="","",SUMIFS(AI_PF!$CA:$CA,AI_PF!$A:$A,$A281))</f>
        <v>34432160000</v>
      </c>
      <c r="U281">
        <f>IF($A281="","",SUMIFS(AI_PF!$CE:$CE,AI_PF!$A:$A,$A281))</f>
        <v>56902102617</v>
      </c>
      <c r="V281">
        <f>IF($A281="","",IFERROR(VLOOKUP($A281,AI_PF!$A:$CO,93,FALSE),""))</f>
        <v>25.353863835334778</v>
      </c>
      <c r="W281">
        <f>IF($A281="","",COUNTIF(AI_PF!$A:$A,$A281))</f>
        <v>1</v>
      </c>
      <c r="X281">
        <f ca="1">IF($A281="","",COUNTIF(LookThrough!$A:$A,J281))</f>
        <v>45</v>
      </c>
    </row>
    <row r="282" spans="1:24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IF($A282="","",IFERROR(VLOOKUP($A282,Data_Raw!$A:$G,5,FALSE),""))</f>
        <v>KOR</v>
      </c>
      <c r="O282" t="str">
        <f>IF($A282="","",IFERROR(VLOOKUP($A282,Data_Raw!$A:$G,6,FALSE),""))</f>
        <v>담보대출</v>
      </c>
      <c r="P282" t="str">
        <f>IF($A282="","",IFERROR(VLOOKUP($A282,Data_Raw!$A:$G,7,FALSE),""))</f>
        <v>Logistics</v>
      </c>
      <c r="Q282">
        <f>IF($A282="","",SUMIFS(AI_PF!$AP:$AP,AI_PF!$A:$A,$A282))</f>
        <v>141900000000</v>
      </c>
      <c r="R282">
        <f>IF($A282="","",SUMIFS(AI_PF!$AW:$AW,AI_PF!$A:$A,$A282))</f>
        <v>143917000000</v>
      </c>
      <c r="S282">
        <f>IF($A282="","",SUMIFS(AI_PF!$AZ:$AZ,AI_PF!$A:$A,$A282))</f>
        <v>2559218354</v>
      </c>
      <c r="T282">
        <f>IF($A282="","",SUMIFS(AI_PF!$CA:$CA,AI_PF!$A:$A,$A282))</f>
        <v>141900000000</v>
      </c>
      <c r="U282">
        <f>IF($A282="","",SUMIFS(AI_PF!$CE:$CE,AI_PF!$A:$A,$A282))</f>
        <v>141357781646</v>
      </c>
      <c r="V282">
        <f>IF($A282="","",IFERROR(VLOOKUP($A282,AI_PF!$A:$CO,93,FALSE),""))</f>
        <v>3.9019891000000002</v>
      </c>
      <c r="W282">
        <f>IF($A282="","",COUNTIF(AI_PF!$A:$A,$A282))</f>
        <v>1</v>
      </c>
      <c r="X282">
        <f ca="1">IF($A282="","",COUNTIF(LookThrough!$A:$A,J282))</f>
        <v>0</v>
      </c>
    </row>
    <row r="283" spans="1:24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IF($A283="","",IFERROR(VLOOKUP($A283,Data_Raw!$A:$G,5,FALSE),""))</f>
        <v>US</v>
      </c>
      <c r="O283" t="str">
        <f>IF($A283="","",IFERROR(VLOOKUP($A283,Data_Raw!$A:$G,6,FALSE),""))</f>
        <v>Early</v>
      </c>
      <c r="P283" t="str">
        <f>IF($A283="","",IFERROR(VLOOKUP($A283,Data_Raw!$A:$G,7,FALSE),""))</f>
        <v>General</v>
      </c>
      <c r="Q283">
        <f>IF($A283="","",SUMIFS(AI_PF!$AP:$AP,AI_PF!$A:$A,$A283))</f>
        <v>7000000000</v>
      </c>
      <c r="R283">
        <f>IF($A283="","",SUMIFS(AI_PF!$AW:$AW,AI_PF!$A:$A,$A283))</f>
        <v>6533175000</v>
      </c>
      <c r="S283">
        <f>IF($A283="","",SUMIFS(AI_PF!$AZ:$AZ,AI_PF!$A:$A,$A283))</f>
        <v>0</v>
      </c>
      <c r="T283">
        <f>IF($A283="","",SUMIFS(AI_PF!$CA:$CA,AI_PF!$A:$A,$A283))</f>
        <v>6533175000</v>
      </c>
      <c r="U283">
        <f>IF($A283="","",SUMIFS(AI_PF!$CE:$CE,AI_PF!$A:$A,$A283))</f>
        <v>10864488237</v>
      </c>
      <c r="V283">
        <f>IF($A283="","",IFERROR(VLOOKUP($A283,AI_PF!$A:$CO,93,FALSE),""))</f>
        <v>18.393049836158756</v>
      </c>
      <c r="W283">
        <f>IF($A283="","",COUNTIF(AI_PF!$A:$A,$A283))</f>
        <v>1</v>
      </c>
      <c r="X283">
        <f ca="1">IF($A283="","",COUNTIF(LookThrough!$A:$A,J283))</f>
        <v>66</v>
      </c>
    </row>
    <row r="284" spans="1:24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IF($A284="","",IFERROR(VLOOKUP($A284,Data_Raw!$A:$G,5,FALSE),""))</f>
        <v>KOR</v>
      </c>
      <c r="O284" t="str">
        <f>IF($A284="","",IFERROR(VLOOKUP($A284,Data_Raw!$A:$G,6,FALSE),""))</f>
        <v>Non-PPP</v>
      </c>
      <c r="P284" t="str">
        <f>IF($A284="","",IFERROR(VLOOKUP($A284,Data_Raw!$A:$G,7,FALSE),""))</f>
        <v>Energy</v>
      </c>
      <c r="Q284">
        <f>IF($A284="","",SUMIFS(AI_PF!$AP:$AP,AI_PF!$A:$A,$A284))</f>
        <v>50000000000</v>
      </c>
      <c r="R284">
        <f>IF($A284="","",SUMIFS(AI_PF!$AW:$AW,AI_PF!$A:$A,$A284))</f>
        <v>29271000000</v>
      </c>
      <c r="S284">
        <f>IF($A284="","",SUMIFS(AI_PF!$AZ:$AZ,AI_PF!$A:$A,$A284))</f>
        <v>21075120</v>
      </c>
      <c r="T284">
        <f>IF($A284="","",SUMIFS(AI_PF!$CA:$CA,AI_PF!$A:$A,$A284))</f>
        <v>29271000000</v>
      </c>
      <c r="U284">
        <f>IF($A284="","",SUMIFS(AI_PF!$CE:$CE,AI_PF!$A:$A,$A284))</f>
        <v>29249924880</v>
      </c>
      <c r="V284">
        <f>IF($A284="","",IFERROR(VLOOKUP($A284,AI_PF!$A:$CO,93,FALSE),""))</f>
        <v>3.6437680000000001</v>
      </c>
      <c r="W284">
        <f>IF($A284="","",COUNTIF(AI_PF!$A:$A,$A284))</f>
        <v>2</v>
      </c>
      <c r="X284">
        <f ca="1">IF($A284="","",COUNTIF(LookThrough!$A:$A,J284))</f>
        <v>0</v>
      </c>
    </row>
    <row r="285" spans="1:24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 t="str">
        <f>IF($A285="","",IFERROR(VLOOKUP($A285,Data_Raw!$A:$G,5,FALSE),""))</f>
        <v>Global</v>
      </c>
      <c r="O285" t="str">
        <f>IF($A285="","",IFERROR(VLOOKUP($A285,Data_Raw!$A:$G,6,FALSE),""))</f>
        <v>Early</v>
      </c>
      <c r="P285" t="str">
        <f>IF($A285="","",IFERROR(VLOOKUP($A285,Data_Raw!$A:$G,7,FALSE),""))</f>
        <v>General</v>
      </c>
      <c r="Q285">
        <f>IF($A285="","",SUMIFS(AI_PF!$AP:$AP,AI_PF!$A:$A,$A285))</f>
        <v>266000000000</v>
      </c>
      <c r="R285">
        <f>IF($A285="","",SUMIFS(AI_PF!$AW:$AW,AI_PF!$A:$A,$A285))</f>
        <v>181510906172</v>
      </c>
      <c r="S285">
        <f>IF($A285="","",SUMIFS(AI_PF!$AZ:$AZ,AI_PF!$A:$A,$A285))</f>
        <v>0</v>
      </c>
      <c r="T285">
        <f>IF($A285="","",SUMIFS(AI_PF!$CA:$CA,AI_PF!$A:$A,$A285))</f>
        <v>181510906172</v>
      </c>
      <c r="U285">
        <f>IF($A285="","",SUMIFS(AI_PF!$CE:$CE,AI_PF!$A:$A,$A285))</f>
        <v>169185947159</v>
      </c>
      <c r="V285">
        <f>IF($A285="","",IFERROR(VLOOKUP($A285,AI_PF!$A:$CO,93,FALSE),""))</f>
        <v>-2.4650494754314431</v>
      </c>
      <c r="W285">
        <f>IF($A285="","",COUNTIF(AI_PF!$A:$A,$A285))</f>
        <v>1</v>
      </c>
      <c r="X285">
        <f ca="1">IF($A285="","",COUNTIF(LookThrough!$A:$A,J285))</f>
        <v>49</v>
      </c>
    </row>
    <row r="286" spans="1:24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IF($A286="","",IFERROR(VLOOKUP($A286,Data_Raw!$A:$G,5,FALSE),""))</f>
        <v>US</v>
      </c>
      <c r="O286" t="str">
        <f>IF($A286="","",IFERROR(VLOOKUP($A286,Data_Raw!$A:$G,6,FALSE),""))</f>
        <v>Early</v>
      </c>
      <c r="P286" t="str">
        <f>IF($A286="","",IFERROR(VLOOKUP($A286,Data_Raw!$A:$G,7,FALSE),""))</f>
        <v>General</v>
      </c>
      <c r="Q286">
        <f>IF($A286="","",SUMIFS(AI_PF!$AP:$AP,AI_PF!$A:$A,$A286))</f>
        <v>15750000000</v>
      </c>
      <c r="R286">
        <f>IF($A286="","",SUMIFS(AI_PF!$AW:$AW,AI_PF!$A:$A,$A286))</f>
        <v>13362851250</v>
      </c>
      <c r="S286">
        <f>IF($A286="","",SUMIFS(AI_PF!$AZ:$AZ,AI_PF!$A:$A,$A286))</f>
        <v>0</v>
      </c>
      <c r="T286">
        <f>IF($A286="","",SUMIFS(AI_PF!$CA:$CA,AI_PF!$A:$A,$A286))</f>
        <v>13362851250</v>
      </c>
      <c r="U286">
        <f>IF($A286="","",SUMIFS(AI_PF!$CE:$CE,AI_PF!$A:$A,$A286))</f>
        <v>35960935592</v>
      </c>
      <c r="V286">
        <f>IF($A286="","",IFERROR(VLOOKUP($A286,AI_PF!$A:$CO,93,FALSE),""))</f>
        <v>42.832657694816604</v>
      </c>
      <c r="W286">
        <f>IF($A286="","",COUNTIF(AI_PF!$A:$A,$A286))</f>
        <v>1</v>
      </c>
      <c r="X286">
        <f ca="1">IF($A286="","",COUNTIF(LookThrough!$A:$A,J286))</f>
        <v>47</v>
      </c>
    </row>
    <row r="287" spans="1:24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IF($A287="","",IFERROR(VLOOKUP($A287,Data_Raw!$A:$G,5,FALSE),""))</f>
        <v>US</v>
      </c>
      <c r="O287" t="str">
        <f>IF($A287="","",IFERROR(VLOOKUP($A287,Data_Raw!$A:$G,6,FALSE),""))</f>
        <v>Early</v>
      </c>
      <c r="P287" t="str">
        <f>IF($A287="","",IFERROR(VLOOKUP($A287,Data_Raw!$A:$G,7,FALSE),""))</f>
        <v>General</v>
      </c>
      <c r="Q287">
        <f>IF($A287="","",SUMIFS(AI_PF!$AP:$AP,AI_PF!$A:$A,$A287))</f>
        <v>19250000000</v>
      </c>
      <c r="R287">
        <f>IF($A287="","",SUMIFS(AI_PF!$AW:$AW,AI_PF!$A:$A,$A287))</f>
        <v>17266631250</v>
      </c>
      <c r="S287">
        <f>IF($A287="","",SUMIFS(AI_PF!$AZ:$AZ,AI_PF!$A:$A,$A287))</f>
        <v>0</v>
      </c>
      <c r="T287">
        <f>IF($A287="","",SUMIFS(AI_PF!$CA:$CA,AI_PF!$A:$A,$A287))</f>
        <v>17266631250</v>
      </c>
      <c r="U287">
        <f>IF($A287="","",SUMIFS(AI_PF!$CE:$CE,AI_PF!$A:$A,$A287))</f>
        <v>39205121882</v>
      </c>
      <c r="V287">
        <f>IF($A287="","",IFERROR(VLOOKUP($A287,AI_PF!$A:$CO,93,FALSE),""))</f>
        <v>40.064830183982849</v>
      </c>
      <c r="W287">
        <f>IF($A287="","",COUNTIF(AI_PF!$A:$A,$A287))</f>
        <v>1</v>
      </c>
      <c r="X287">
        <f ca="1">IF($A287="","",COUNTIF(LookThrough!$A:$A,J287))</f>
        <v>43</v>
      </c>
    </row>
    <row r="288" spans="1:24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IF($A288="","",IFERROR(VLOOKUP($A288,Data_Raw!$A:$G,5,FALSE),""))</f>
        <v>US</v>
      </c>
      <c r="O288" t="str">
        <f>IF($A288="","",IFERROR(VLOOKUP($A288,Data_Raw!$A:$G,6,FALSE),""))</f>
        <v>Late</v>
      </c>
      <c r="P288" t="str">
        <f>IF($A288="","",IFERROR(VLOOKUP($A288,Data_Raw!$A:$G,7,FALSE),""))</f>
        <v>General</v>
      </c>
      <c r="Q288">
        <f>IF($A288="","",SUMIFS(AI_PF!$AP:$AP,AI_PF!$A:$A,$A288))</f>
        <v>35000000000</v>
      </c>
      <c r="R288">
        <f>IF($A288="","",SUMIFS(AI_PF!$AW:$AW,AI_PF!$A:$A,$A288))</f>
        <v>33332175000</v>
      </c>
      <c r="S288">
        <f>IF($A288="","",SUMIFS(AI_PF!$AZ:$AZ,AI_PF!$A:$A,$A288))</f>
        <v>0</v>
      </c>
      <c r="T288">
        <f>IF($A288="","",SUMIFS(AI_PF!$CA:$CA,AI_PF!$A:$A,$A288))</f>
        <v>33332175000</v>
      </c>
      <c r="U288">
        <f>IF($A288="","",SUMIFS(AI_PF!$CE:$CE,AI_PF!$A:$A,$A288))</f>
        <v>76121556185</v>
      </c>
      <c r="V288">
        <f>IF($A288="","",IFERROR(VLOOKUP($A288,AI_PF!$A:$CO,93,FALSE),""))</f>
        <v>40.557128787040718</v>
      </c>
      <c r="W288">
        <f>IF($A288="","",COUNTIF(AI_PF!$A:$A,$A288))</f>
        <v>1</v>
      </c>
      <c r="X288">
        <f ca="1">IF($A288="","",COUNTIF(LookThrough!$A:$A,J288))</f>
        <v>30</v>
      </c>
    </row>
    <row r="289" spans="1:24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IF($A289="","",IFERROR(VLOOKUP($A289,Data_Raw!$A:$G,5,FALSE),""))</f>
        <v>US</v>
      </c>
      <c r="O289" t="str">
        <f>IF($A289="","",IFERROR(VLOOKUP($A289,Data_Raw!$A:$G,6,FALSE),""))</f>
        <v>Early</v>
      </c>
      <c r="P289" t="str">
        <f>IF($A289="","",IFERROR(VLOOKUP($A289,Data_Raw!$A:$G,7,FALSE),""))</f>
        <v>General</v>
      </c>
      <c r="Q289">
        <f>IF($A289="","",SUMIFS(AI_PF!$AP:$AP,AI_PF!$A:$A,$A289))</f>
        <v>84000000000</v>
      </c>
      <c r="R289">
        <f>IF($A289="","",SUMIFS(AI_PF!$AW:$AW,AI_PF!$A:$A,$A289))</f>
        <v>73693579808</v>
      </c>
      <c r="S289">
        <f>IF($A289="","",SUMIFS(AI_PF!$AZ:$AZ,AI_PF!$A:$A,$A289))</f>
        <v>0</v>
      </c>
      <c r="T289">
        <f>IF($A289="","",SUMIFS(AI_PF!$CA:$CA,AI_PF!$A:$A,$A289))</f>
        <v>73693579808</v>
      </c>
      <c r="U289">
        <f>IF($A289="","",SUMIFS(AI_PF!$CE:$CE,AI_PF!$A:$A,$A289))</f>
        <v>72012765989</v>
      </c>
      <c r="V289">
        <f>IF($A289="","",IFERROR(VLOOKUP($A289,AI_PF!$A:$CO,93,FALSE),""))</f>
        <v>-0.62685638666152965</v>
      </c>
      <c r="W289">
        <f>IF($A289="","",COUNTIF(AI_PF!$A:$A,$A289))</f>
        <v>1</v>
      </c>
      <c r="X289">
        <f ca="1">IF($A289="","",COUNTIF(LookThrough!$A:$A,J289))</f>
        <v>229</v>
      </c>
    </row>
    <row r="290" spans="1:24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IF($A290="","",IFERROR(VLOOKUP($A290,Data_Raw!$A:$G,5,FALSE),""))</f>
        <v>Global</v>
      </c>
      <c r="O290" t="str">
        <f>IF($A290="","",IFERROR(VLOOKUP($A290,Data_Raw!$A:$G,6,FALSE),""))</f>
        <v>Mezzanine</v>
      </c>
      <c r="P290" t="str">
        <f>IF($A290="","",IFERROR(VLOOKUP($A290,Data_Raw!$A:$G,7,FALSE),""))</f>
        <v>Subordinate</v>
      </c>
      <c r="Q290">
        <f>IF($A290="","",SUMIFS(AI_PF!$AP:$AP,AI_PF!$A:$A,$A290))</f>
        <v>140000000000</v>
      </c>
      <c r="R290">
        <f>IF($A290="","",SUMIFS(AI_PF!$AW:$AW,AI_PF!$A:$A,$A290))</f>
        <v>82399875296</v>
      </c>
      <c r="S290">
        <f>IF($A290="","",SUMIFS(AI_PF!$AZ:$AZ,AI_PF!$A:$A,$A290))</f>
        <v>36638207269</v>
      </c>
      <c r="T290">
        <f>IF($A290="","",SUMIFS(AI_PF!$CA:$CA,AI_PF!$A:$A,$A290))</f>
        <v>46212244456</v>
      </c>
      <c r="U290">
        <f>IF($A290="","",SUMIFS(AI_PF!$CE:$CE,AI_PF!$A:$A,$A290))</f>
        <v>58038004661</v>
      </c>
      <c r="V290">
        <f>IF($A290="","",IFERROR(VLOOKUP($A290,AI_PF!$A:$CO,93,FALSE),""))</f>
        <v>19.482123255729675</v>
      </c>
      <c r="W290">
        <f>IF($A290="","",COUNTIF(AI_PF!$A:$A,$A290))</f>
        <v>1</v>
      </c>
      <c r="X290">
        <f ca="1">IF($A290="","",COUNTIF(LookThrough!$A:$A,J290))</f>
        <v>33</v>
      </c>
    </row>
    <row r="291" spans="1:24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 t="str">
        <f>IF($A291="","",IFERROR(VLOOKUP($A291,Data_Raw!$A:$G,5,FALSE),""))</f>
        <v>US</v>
      </c>
      <c r="O291" t="str">
        <f>IF($A291="","",IFERROR(VLOOKUP($A291,Data_Raw!$A:$G,6,FALSE),""))</f>
        <v>PD Secondary</v>
      </c>
      <c r="P291" t="str">
        <f>IF($A291="","",IFERROR(VLOOKUP($A291,Data_Raw!$A:$G,7,FALSE),""))</f>
        <v>Senior</v>
      </c>
      <c r="Q291">
        <f>IF($A291="","",SUMIFS(AI_PF!$AP:$AP,AI_PF!$A:$A,$A291))</f>
        <v>42000000000</v>
      </c>
      <c r="R291">
        <f>IF($A291="","",SUMIFS(AI_PF!$AW:$AW,AI_PF!$A:$A,$A291))</f>
        <v>39317507077</v>
      </c>
      <c r="S291">
        <f>IF($A291="","",SUMIFS(AI_PF!$AZ:$AZ,AI_PF!$A:$A,$A291))</f>
        <v>11261063044</v>
      </c>
      <c r="T291">
        <f>IF($A291="","",SUMIFS(AI_PF!$CA:$CA,AI_PF!$A:$A,$A291))</f>
        <v>27873646953</v>
      </c>
      <c r="U291">
        <f>IF($A291="","",SUMIFS(AI_PF!$CE:$CE,AI_PF!$A:$A,$A291))</f>
        <v>25770497988</v>
      </c>
      <c r="V291">
        <f>IF($A291="","",IFERROR(VLOOKUP($A291,AI_PF!$A:$CO,93,FALSE),""))</f>
        <v>9.1896238923072815</v>
      </c>
      <c r="W291">
        <f>IF($A291="","",COUNTIF(AI_PF!$A:$A,$A291))</f>
        <v>1</v>
      </c>
      <c r="X291">
        <f ca="1">IF($A291="","",COUNTIF(LookThrough!$A:$A,J291))</f>
        <v>1</v>
      </c>
    </row>
    <row r="292" spans="1:24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IF($A292="","",IFERROR(VLOOKUP($A292,Data_Raw!$A:$G,5,FALSE),""))</f>
        <v>US</v>
      </c>
      <c r="O292" t="str">
        <f>IF($A292="","",IFERROR(VLOOKUP($A292,Data_Raw!$A:$G,6,FALSE),""))</f>
        <v>Mezzanine|Core</v>
      </c>
      <c r="P292" t="str">
        <f>IF($A292="","",IFERROR(VLOOKUP($A292,Data_Raw!$A:$G,7,FALSE),""))</f>
        <v>General</v>
      </c>
      <c r="Q292">
        <f>IF($A292="","",SUMIFS(AI_PF!$AP:$AP,AI_PF!$A:$A,$A292))</f>
        <v>70000000000</v>
      </c>
      <c r="R292">
        <f>IF($A292="","",SUMIFS(AI_PF!$AW:$AW,AI_PF!$A:$A,$A292))</f>
        <v>51584169878</v>
      </c>
      <c r="S292">
        <f>IF($A292="","",SUMIFS(AI_PF!$AZ:$AZ,AI_PF!$A:$A,$A292))</f>
        <v>5259301383</v>
      </c>
      <c r="T292">
        <f>IF($A292="","",SUMIFS(AI_PF!$CA:$CA,AI_PF!$A:$A,$A292))</f>
        <v>46644895019</v>
      </c>
      <c r="U292">
        <f>IF($A292="","",SUMIFS(AI_PF!$CE:$CE,AI_PF!$A:$A,$A292))</f>
        <v>52109213140</v>
      </c>
      <c r="V292">
        <f>IF($A292="","",IFERROR(VLOOKUP($A292,AI_PF!$A:$CO,93,FALSE),""))</f>
        <v>10.486758351325992</v>
      </c>
      <c r="W292">
        <f>IF($A292="","",COUNTIF(AI_PF!$A:$A,$A292))</f>
        <v>1</v>
      </c>
      <c r="X292">
        <f ca="1">IF($A292="","",COUNTIF(LookThrough!$A:$A,J292))</f>
        <v>44</v>
      </c>
    </row>
    <row r="293" spans="1:24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IF($A293="","",IFERROR(VLOOKUP($A293,Data_Raw!$A:$G,5,FALSE),""))</f>
        <v>US</v>
      </c>
      <c r="O293" t="str">
        <f>IF($A293="","",IFERROR(VLOOKUP($A293,Data_Raw!$A:$G,6,FALSE),""))</f>
        <v>Early</v>
      </c>
      <c r="P293" t="str">
        <f>IF($A293="","",IFERROR(VLOOKUP($A293,Data_Raw!$A:$G,7,FALSE),""))</f>
        <v>Fintech|Blockchain</v>
      </c>
      <c r="Q293">
        <f>IF($A293="","",SUMIFS(AI_PF!$AP:$AP,AI_PF!$A:$A,$A293))</f>
        <v>70000000000</v>
      </c>
      <c r="R293">
        <f>IF($A293="","",SUMIFS(AI_PF!$AW:$AW,AI_PF!$A:$A,$A293))</f>
        <v>60728115010</v>
      </c>
      <c r="S293">
        <f>IF($A293="","",SUMIFS(AI_PF!$AZ:$AZ,AI_PF!$A:$A,$A293))</f>
        <v>0</v>
      </c>
      <c r="T293">
        <f>IF($A293="","",SUMIFS(AI_PF!$CA:$CA,AI_PF!$A:$A,$A293))</f>
        <v>60728115010</v>
      </c>
      <c r="U293">
        <f>IF($A293="","",SUMIFS(AI_PF!$CE:$CE,AI_PF!$A:$A,$A293))</f>
        <v>72027281008</v>
      </c>
      <c r="V293">
        <f>IF($A293="","",IFERROR(VLOOKUP($A293,AI_PF!$A:$CO,93,FALSE),""))</f>
        <v>5.7159569859504709</v>
      </c>
      <c r="W293">
        <f>IF($A293="","",COUNTIF(AI_PF!$A:$A,$A293))</f>
        <v>1</v>
      </c>
      <c r="X293">
        <f ca="1">IF($A293="","",COUNTIF(LookThrough!$A:$A,J293))</f>
        <v>19</v>
      </c>
    </row>
    <row r="294" spans="1:24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 t="str">
        <f>IF($A294="","",IFERROR(VLOOKUP($A294,Data_Raw!$A:$G,5,FALSE),""))</f>
        <v>US</v>
      </c>
      <c r="O294" t="str">
        <f>IF($A294="","",IFERROR(VLOOKUP($A294,Data_Raw!$A:$G,6,FALSE),""))</f>
        <v>Early</v>
      </c>
      <c r="P294" t="str">
        <f>IF($A294="","",IFERROR(VLOOKUP($A294,Data_Raw!$A:$G,7,FALSE),""))</f>
        <v>General</v>
      </c>
      <c r="Q294">
        <f>IF($A294="","",SUMIFS(AI_PF!$AP:$AP,AI_PF!$A:$A,$A294))</f>
        <v>15000000000</v>
      </c>
      <c r="R294">
        <f>IF($A294="","",SUMIFS(AI_PF!$AW:$AW,AI_PF!$A:$A,$A294))</f>
        <v>12000000000</v>
      </c>
      <c r="S294">
        <f>IF($A294="","",SUMIFS(AI_PF!$AZ:$AZ,AI_PF!$A:$A,$A294))</f>
        <v>149700000</v>
      </c>
      <c r="T294">
        <f>IF($A294="","",SUMIFS(AI_PF!$CA:$CA,AI_PF!$A:$A,$A294))</f>
        <v>11850300000</v>
      </c>
      <c r="U294">
        <f>IF($A294="","",SUMIFS(AI_PF!$CE:$CE,AI_PF!$A:$A,$A294))</f>
        <v>11850300000</v>
      </c>
      <c r="V294">
        <f>IF($A294="","",IFERROR(VLOOKUP($A294,AI_PF!$A:$CO,93,FALSE),""))</f>
        <v>-1.4901161193847656E-7</v>
      </c>
      <c r="W294">
        <f>IF($A294="","",COUNTIF(AI_PF!$A:$A,$A294))</f>
        <v>1</v>
      </c>
      <c r="X294">
        <f ca="1">IF($A294="","",COUNTIF(LookThrough!$A:$A,J294))</f>
        <v>0</v>
      </c>
    </row>
    <row r="295" spans="1:24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IF($A295="","",IFERROR(VLOOKUP($A295,Data_Raw!$A:$G,5,FALSE),""))</f>
        <v>Europe</v>
      </c>
      <c r="O295" t="str">
        <f>IF($A295="","",IFERROR(VLOOKUP($A295,Data_Raw!$A:$G,6,FALSE),""))</f>
        <v>hybrid</v>
      </c>
      <c r="P295" t="str">
        <f>IF($A295="","",IFERROR(VLOOKUP($A295,Data_Raw!$A:$G,7,FALSE),""))</f>
        <v>General</v>
      </c>
      <c r="Q295">
        <f>IF($A295="","",SUMIFS(AI_PF!$AP:$AP,AI_PF!$A:$A,$A295))</f>
        <v>98000000000</v>
      </c>
      <c r="R295">
        <f>IF($A295="","",SUMIFS(AI_PF!$AW:$AW,AI_PF!$A:$A,$A295))</f>
        <v>55392723500</v>
      </c>
      <c r="S295">
        <f>IF($A295="","",SUMIFS(AI_PF!$AZ:$AZ,AI_PF!$A:$A,$A295))</f>
        <v>0</v>
      </c>
      <c r="T295">
        <f>IF($A295="","",SUMIFS(AI_PF!$CA:$CA,AI_PF!$A:$A,$A295))</f>
        <v>55392723500</v>
      </c>
      <c r="U295">
        <f>IF($A295="","",SUMIFS(AI_PF!$CE:$CE,AI_PF!$A:$A,$A295))</f>
        <v>60548598002</v>
      </c>
      <c r="V295">
        <f>IF($A295="","",IFERROR(VLOOKUP($A295,AI_PF!$A:$CO,93,FALSE),""))</f>
        <v>8.1625983119010961</v>
      </c>
      <c r="W295">
        <f>IF($A295="","",COUNTIF(AI_PF!$A:$A,$A295))</f>
        <v>1</v>
      </c>
      <c r="X295">
        <f ca="1">IF($A295="","",COUNTIF(LookThrough!$A:$A,J295))</f>
        <v>1</v>
      </c>
    </row>
    <row r="296" spans="1:24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IF($A296="","",IFERROR(VLOOKUP($A296,Data_Raw!$A:$G,5,FALSE),""))</f>
        <v>Europe</v>
      </c>
      <c r="O296" t="str">
        <f>IF($A296="","",IFERROR(VLOOKUP($A296,Data_Raw!$A:$G,6,FALSE),""))</f>
        <v>hybrid</v>
      </c>
      <c r="P296" t="str">
        <f>IF($A296="","",IFERROR(VLOOKUP($A296,Data_Raw!$A:$G,7,FALSE),""))</f>
        <v>General</v>
      </c>
      <c r="Q296">
        <f>IF($A296="","",SUMIFS(AI_PF!$AP:$AP,AI_PF!$A:$A,$A296))</f>
        <v>70000000000</v>
      </c>
      <c r="R296">
        <f>IF($A296="","",SUMIFS(AI_PF!$AW:$AW,AI_PF!$A:$A,$A296))</f>
        <v>63908367965</v>
      </c>
      <c r="S296">
        <f>IF($A296="","",SUMIFS(AI_PF!$AZ:$AZ,AI_PF!$A:$A,$A296))</f>
        <v>10584255158</v>
      </c>
      <c r="T296">
        <f>IF($A296="","",SUMIFS(AI_PF!$CA:$CA,AI_PF!$A:$A,$A296))</f>
        <v>53488928792</v>
      </c>
      <c r="U296">
        <f>IF($A296="","",SUMIFS(AI_PF!$CE:$CE,AI_PF!$A:$A,$A296))</f>
        <v>62123108779</v>
      </c>
      <c r="V296">
        <f>IF($A296="","",IFERROR(VLOOKUP($A296,AI_PF!$A:$CO,93,FALSE),""))</f>
        <v>8.6578688025474548</v>
      </c>
      <c r="W296">
        <f>IF($A296="","",COUNTIF(AI_PF!$A:$A,$A296))</f>
        <v>1</v>
      </c>
      <c r="X296">
        <f ca="1">IF($A296="","",COUNTIF(LookThrough!$A:$A,J296))</f>
        <v>27</v>
      </c>
    </row>
    <row r="297" spans="1:24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IF($A297="","",IFERROR(VLOOKUP($A297,Data_Raw!$A:$G,5,FALSE),""))</f>
        <v>KOR</v>
      </c>
      <c r="O297" t="str">
        <f>IF($A297="","",IFERROR(VLOOKUP($A297,Data_Raw!$A:$G,6,FALSE),""))</f>
        <v>PF대출</v>
      </c>
      <c r="P297" t="str">
        <f>IF($A297="","",IFERROR(VLOOKUP($A297,Data_Raw!$A:$G,7,FALSE),""))</f>
        <v>Data Center</v>
      </c>
      <c r="Q297">
        <f>IF($A297="","",SUMIFS(AI_PF!$AP:$AP,AI_PF!$A:$A,$A297))</f>
        <v>70000000000</v>
      </c>
      <c r="R297">
        <f>IF($A297="","",SUMIFS(AI_PF!$AW:$AW,AI_PF!$A:$A,$A297))</f>
        <v>68960000000</v>
      </c>
      <c r="S297">
        <f>IF($A297="","",SUMIFS(AI_PF!$AZ:$AZ,AI_PF!$A:$A,$A297))</f>
        <v>760034923</v>
      </c>
      <c r="T297">
        <f>IF($A297="","",SUMIFS(AI_PF!$CA:$CA,AI_PF!$A:$A,$A297))</f>
        <v>68960000000</v>
      </c>
      <c r="U297">
        <f>IF($A297="","",SUMIFS(AI_PF!$CE:$CE,AI_PF!$A:$A,$A297))</f>
        <v>68199965077</v>
      </c>
      <c r="V297">
        <f>IF($A297="","",IFERROR(VLOOKUP($A297,AI_PF!$A:$CO,93,FALSE),""))</f>
        <v>5.4988992999999997</v>
      </c>
      <c r="W297">
        <f>IF($A297="","",COUNTIF(AI_PF!$A:$A,$A297))</f>
        <v>1</v>
      </c>
      <c r="X297">
        <f ca="1">IF($A297="","",COUNTIF(LookThrough!$A:$A,J297))</f>
        <v>0</v>
      </c>
    </row>
    <row r="298" spans="1:24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IF($A298="","",IFERROR(VLOOKUP($A298,Data_Raw!$A:$G,5,FALSE),""))</f>
        <v>Global</v>
      </c>
      <c r="O298" t="str">
        <f>IF($A298="","",IFERROR(VLOOKUP($A298,Data_Raw!$A:$G,6,FALSE),""))</f>
        <v>Early</v>
      </c>
      <c r="P298" t="str">
        <f>IF($A298="","",IFERROR(VLOOKUP($A298,Data_Raw!$A:$G,7,FALSE),""))</f>
        <v>Impact|Energy|Climate</v>
      </c>
      <c r="Q298">
        <f>IF($A298="","",SUMIFS(AI_PF!$AP:$AP,AI_PF!$A:$A,$A298))</f>
        <v>70000000000</v>
      </c>
      <c r="R298">
        <f>IF($A298="","",SUMIFS(AI_PF!$AW:$AW,AI_PF!$A:$A,$A298))</f>
        <v>41975587500</v>
      </c>
      <c r="S298">
        <f>IF($A298="","",SUMIFS(AI_PF!$AZ:$AZ,AI_PF!$A:$A,$A298))</f>
        <v>0</v>
      </c>
      <c r="T298">
        <f>IF($A298="","",SUMIFS(AI_PF!$CA:$CA,AI_PF!$A:$A,$A298))</f>
        <v>41975587500</v>
      </c>
      <c r="U298">
        <f>IF($A298="","",SUMIFS(AI_PF!$CE:$CE,AI_PF!$A:$A,$A298))</f>
        <v>53908087401</v>
      </c>
      <c r="V298">
        <f>IF($A298="","",IFERROR(VLOOKUP($A298,AI_PF!$A:$CO,93,FALSE),""))</f>
        <v>13.261197209358219</v>
      </c>
      <c r="W298">
        <f>IF($A298="","",COUNTIF(AI_PF!$A:$A,$A298))</f>
        <v>1</v>
      </c>
      <c r="X298">
        <f ca="1">IF($A298="","",COUNTIF(LookThrough!$A:$A,J298))</f>
        <v>21</v>
      </c>
    </row>
    <row r="299" spans="1:24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IF($A299="","",IFERROR(VLOOKUP($A299,Data_Raw!$A:$G,5,FALSE),""))</f>
        <v>US</v>
      </c>
      <c r="O299" t="str">
        <f>IF($A299="","",IFERROR(VLOOKUP($A299,Data_Raw!$A:$G,6,FALSE),""))</f>
        <v>Senior|Value-add</v>
      </c>
      <c r="P299" t="str">
        <f>IF($A299="","",IFERROR(VLOOKUP($A299,Data_Raw!$A:$G,7,FALSE),""))</f>
        <v>General</v>
      </c>
      <c r="Q299">
        <f>IF($A299="","",SUMIFS(AI_PF!$AP:$AP,AI_PF!$A:$A,$A299))</f>
        <v>70000000000</v>
      </c>
      <c r="R299">
        <f>IF($A299="","",SUMIFS(AI_PF!$AW:$AW,AI_PF!$A:$A,$A299))</f>
        <v>41695460989</v>
      </c>
      <c r="S299">
        <f>IF($A299="","",SUMIFS(AI_PF!$AZ:$AZ,AI_PF!$A:$A,$A299))</f>
        <v>5601733297</v>
      </c>
      <c r="T299">
        <f>IF($A299="","",SUMIFS(AI_PF!$CA:$CA,AI_PF!$A:$A,$A299))</f>
        <v>36549690985</v>
      </c>
      <c r="U299">
        <f>IF($A299="","",SUMIFS(AI_PF!$CE:$CE,AI_PF!$A:$A,$A299))</f>
        <v>38698505103</v>
      </c>
      <c r="V299">
        <f>IF($A299="","",IFERROR(VLOOKUP($A299,AI_PF!$A:$CO,93,FALSE),""))</f>
        <v>6.678631603717804</v>
      </c>
      <c r="W299">
        <f>IF($A299="","",COUNTIF(AI_PF!$A:$A,$A299))</f>
        <v>1</v>
      </c>
      <c r="X299">
        <f ca="1">IF($A299="","",COUNTIF(LookThrough!$A:$A,J299))</f>
        <v>45</v>
      </c>
    </row>
    <row r="300" spans="1:24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IF($A300="","",IFERROR(VLOOKUP($A300,Data_Raw!$A:$G,5,FALSE),""))</f>
        <v>Global</v>
      </c>
      <c r="O300" t="str">
        <f>IF($A300="","",IFERROR(VLOOKUP($A300,Data_Raw!$A:$G,6,FALSE),""))</f>
        <v>Senior|Opportunistic</v>
      </c>
      <c r="P300" t="str">
        <f>IF($A300="","",IFERROR(VLOOKUP($A300,Data_Raw!$A:$G,7,FALSE),""))</f>
        <v>General</v>
      </c>
      <c r="Q300">
        <f>IF($A300="","",SUMIFS(AI_PF!$AP:$AP,AI_PF!$A:$A,$A300))</f>
        <v>105000000000</v>
      </c>
      <c r="R300">
        <f>IF($A300="","",SUMIFS(AI_PF!$AW:$AW,AI_PF!$A:$A,$A300))</f>
        <v>94077153846</v>
      </c>
      <c r="S300">
        <f>IF($A300="","",SUMIFS(AI_PF!$AZ:$AZ,AI_PF!$A:$A,$A300))</f>
        <v>11306893876</v>
      </c>
      <c r="T300">
        <f>IF($A300="","",SUMIFS(AI_PF!$CA:$CA,AI_PF!$A:$A,$A300))</f>
        <v>83163436880</v>
      </c>
      <c r="U300">
        <f>IF($A300="","",SUMIFS(AI_PF!$CE:$CE,AI_PF!$A:$A,$A300))</f>
        <v>98981150834</v>
      </c>
      <c r="V300">
        <f>IF($A300="","",IFERROR(VLOOKUP($A300,AI_PF!$A:$CO,93,FALSE),""))</f>
        <v>16.054440140724182</v>
      </c>
      <c r="W300">
        <f>IF($A300="","",COUNTIF(AI_PF!$A:$A,$A300))</f>
        <v>1</v>
      </c>
      <c r="X300">
        <f ca="1">IF($A300="","",COUNTIF(LookThrough!$A:$A,J300))</f>
        <v>0</v>
      </c>
    </row>
    <row r="301" spans="1:24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IF($A301="","",IFERROR(VLOOKUP($A301,Data_Raw!$A:$G,5,FALSE),""))</f>
        <v>KOR</v>
      </c>
      <c r="O301" t="str">
        <f>IF($A301="","",IFERROR(VLOOKUP($A301,Data_Raw!$A:$G,6,FALSE),""))</f>
        <v>PF대출</v>
      </c>
      <c r="P301" t="str">
        <f>IF($A301="","",IFERROR(VLOOKUP($A301,Data_Raw!$A:$G,7,FALSE),""))</f>
        <v>Office</v>
      </c>
      <c r="Q301">
        <f>IF($A301="","",SUMIFS(AI_PF!$AP:$AP,AI_PF!$A:$A,$A301))</f>
        <v>150000000000</v>
      </c>
      <c r="R301">
        <f>IF($A301="","",SUMIFS(AI_PF!$AW:$AW,AI_PF!$A:$A,$A301))</f>
        <v>105910000000</v>
      </c>
      <c r="S301">
        <f>IF($A301="","",SUMIFS(AI_PF!$AZ:$AZ,AI_PF!$A:$A,$A301))</f>
        <v>1501728487</v>
      </c>
      <c r="T301">
        <f>IF($A301="","",SUMIFS(AI_PF!$CA:$CA,AI_PF!$A:$A,$A301))</f>
        <v>105910000000</v>
      </c>
      <c r="U301">
        <f>IF($A301="","",SUMIFS(AI_PF!$CE:$CE,AI_PF!$A:$A,$A301))</f>
        <v>104408271513</v>
      </c>
      <c r="V301">
        <f>IF($A301="","",IFERROR(VLOOKUP($A301,AI_PF!$A:$CO,93,FALSE),""))</f>
        <v>6.6882548000000002</v>
      </c>
      <c r="W301">
        <f>IF($A301="","",COUNTIF(AI_PF!$A:$A,$A301))</f>
        <v>2</v>
      </c>
      <c r="X301">
        <f ca="1">IF($A301="","",COUNTIF(LookThrough!$A:$A,J301))</f>
        <v>0</v>
      </c>
    </row>
    <row r="302" spans="1:24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IF($A302="","",IFERROR(VLOOKUP($A302,Data_Raw!$A:$G,5,FALSE),""))</f>
        <v>US</v>
      </c>
      <c r="O302" t="str">
        <f>IF($A302="","",IFERROR(VLOOKUP($A302,Data_Raw!$A:$G,6,FALSE),""))</f>
        <v>Early</v>
      </c>
      <c r="P302" t="str">
        <f>IF($A302="","",IFERROR(VLOOKUP($A302,Data_Raw!$A:$G,7,FALSE),""))</f>
        <v>Fintech|Blockchain</v>
      </c>
      <c r="Q302">
        <f>IF($A302="","",SUMIFS(AI_PF!$AP:$AP,AI_PF!$A:$A,$A302))</f>
        <v>35000000000</v>
      </c>
      <c r="R302">
        <f>IF($A302="","",SUMIFS(AI_PF!$AW:$AW,AI_PF!$A:$A,$A302))</f>
        <v>36354027973</v>
      </c>
      <c r="S302">
        <f>IF($A302="","",SUMIFS(AI_PF!$AZ:$AZ,AI_PF!$A:$A,$A302))</f>
        <v>0</v>
      </c>
      <c r="T302">
        <f>IF($A302="","",SUMIFS(AI_PF!$CA:$CA,AI_PF!$A:$A,$A302))</f>
        <v>36354027973</v>
      </c>
      <c r="U302">
        <f>IF($A302="","",SUMIFS(AI_PF!$CE:$CE,AI_PF!$A:$A,$A302))</f>
        <v>46085642128</v>
      </c>
      <c r="V302">
        <f>IF($A302="","",IFERROR(VLOOKUP($A302,AI_PF!$A:$CO,93,FALSE),""))</f>
        <v>7.0945051312446621</v>
      </c>
      <c r="W302">
        <f>IF($A302="","",COUNTIF(AI_PF!$A:$A,$A302))</f>
        <v>1</v>
      </c>
      <c r="X302">
        <f ca="1">IF($A302="","",COUNTIF(LookThrough!$A:$A,J302))</f>
        <v>47</v>
      </c>
    </row>
    <row r="303" spans="1:24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IF($A303="","",IFERROR(VLOOKUP($A303,Data_Raw!$A:$G,5,FALSE),""))</f>
        <v>Global</v>
      </c>
      <c r="O303" t="str">
        <f>IF($A303="","",IFERROR(VLOOKUP($A303,Data_Raw!$A:$G,6,FALSE),""))</f>
        <v>Early</v>
      </c>
      <c r="P303" t="str">
        <f>IF($A303="","",IFERROR(VLOOKUP($A303,Data_Raw!$A:$G,7,FALSE),""))</f>
        <v>General</v>
      </c>
      <c r="Q303">
        <f>IF($A303="","",SUMIFS(AI_PF!$AP:$AP,AI_PF!$A:$A,$A303))</f>
        <v>504000000000</v>
      </c>
      <c r="R303">
        <f>IF($A303="","",SUMIFS(AI_PF!$AW:$AW,AI_PF!$A:$A,$A303))</f>
        <v>235958472626</v>
      </c>
      <c r="S303">
        <f>IF($A303="","",SUMIFS(AI_PF!$AZ:$AZ,AI_PF!$A:$A,$A303))</f>
        <v>0</v>
      </c>
      <c r="T303">
        <f>IF($A303="","",SUMIFS(AI_PF!$CA:$CA,AI_PF!$A:$A,$A303))</f>
        <v>235958472626</v>
      </c>
      <c r="U303">
        <f>IF($A303="","",SUMIFS(AI_PF!$CE:$CE,AI_PF!$A:$A,$A303))</f>
        <v>244963887145</v>
      </c>
      <c r="V303">
        <f>IF($A303="","",IFERROR(VLOOKUP($A303,AI_PF!$A:$CO,93,FALSE),""))</f>
        <v>3.7032517790794364</v>
      </c>
      <c r="W303">
        <f>IF($A303="","",COUNTIF(AI_PF!$A:$A,$A303))</f>
        <v>1</v>
      </c>
      <c r="X303">
        <f ca="1">IF($A303="","",COUNTIF(LookThrough!$A:$A,J303))</f>
        <v>58</v>
      </c>
    </row>
    <row r="304" spans="1:24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IF($A304="","",IFERROR(VLOOKUP($A304,Data_Raw!$A:$G,5,FALSE),""))</f>
        <v>KOR</v>
      </c>
      <c r="O304" t="str">
        <f>IF($A304="","",IFERROR(VLOOKUP($A304,Data_Raw!$A:$G,6,FALSE),""))</f>
        <v>BTL</v>
      </c>
      <c r="P304" t="str">
        <f>IF($A304="","",IFERROR(VLOOKUP($A304,Data_Raw!$A:$G,7,FALSE),""))</f>
        <v>Transportation</v>
      </c>
      <c r="Q304">
        <f>IF($A304="","",SUMIFS(AI_PF!$AP:$AP,AI_PF!$A:$A,$A304))</f>
        <v>200000000000</v>
      </c>
      <c r="R304">
        <f>IF($A304="","",SUMIFS(AI_PF!$AW:$AW,AI_PF!$A:$A,$A304))</f>
        <v>183276500000</v>
      </c>
      <c r="S304">
        <f>IF($A304="","",SUMIFS(AI_PF!$AZ:$AZ,AI_PF!$A:$A,$A304))</f>
        <v>4901254506</v>
      </c>
      <c r="T304">
        <f>IF($A304="","",SUMIFS(AI_PF!$CA:$CA,AI_PF!$A:$A,$A304))</f>
        <v>178375453312</v>
      </c>
      <c r="U304">
        <f>IF($A304="","",SUMIFS(AI_PF!$CE:$CE,AI_PF!$A:$A,$A304))</f>
        <v>178863180096</v>
      </c>
      <c r="V304">
        <f>IF($A304="","",IFERROR(VLOOKUP($A304,AI_PF!$A:$CO,93,FALSE),""))</f>
        <v>3.8324710726737972</v>
      </c>
      <c r="W304">
        <f>IF($A304="","",COUNTIF(AI_PF!$A:$A,$A304))</f>
        <v>1</v>
      </c>
      <c r="X304">
        <f ca="1">IF($A304="","",COUNTIF(LookThrough!$A:$A,J304))</f>
        <v>49</v>
      </c>
    </row>
    <row r="305" spans="1:24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IF($A305="","",IFERROR(VLOOKUP($A305,Data_Raw!$A:$G,5,FALSE),""))</f>
        <v>KOR</v>
      </c>
      <c r="O305" t="str">
        <f>IF($A305="","",IFERROR(VLOOKUP($A305,Data_Raw!$A:$G,6,FALSE),""))</f>
        <v>Reits</v>
      </c>
      <c r="P305" t="str">
        <f>IF($A305="","",IFERROR(VLOOKUP($A305,Data_Raw!$A:$G,7,FALSE),""))</f>
        <v>Office</v>
      </c>
      <c r="Q305">
        <f>IF($A305="","",SUMIFS(AI_PF!$AP:$AP,AI_PF!$A:$A,$A305))</f>
        <v>163000000000</v>
      </c>
      <c r="R305">
        <f>IF($A305="","",SUMIFS(AI_PF!$AW:$AW,AI_PF!$A:$A,$A305))</f>
        <v>239015962880</v>
      </c>
      <c r="S305">
        <f>IF($A305="","",SUMIFS(AI_PF!$AZ:$AZ,AI_PF!$A:$A,$A305))</f>
        <v>0</v>
      </c>
      <c r="T305">
        <f>IF($A305="","",SUMIFS(AI_PF!$CA:$CA,AI_PF!$A:$A,$A305))</f>
        <v>239015962880</v>
      </c>
      <c r="U305">
        <f>IF($A305="","",SUMIFS(AI_PF!$CE:$CE,AI_PF!$A:$A,$A305))</f>
        <v>239015962880</v>
      </c>
      <c r="V305">
        <f>IF($A305="","",IFERROR(VLOOKUP($A305,AI_PF!$A:$CO,93,FALSE),""))</f>
        <v>5.3674224019050598</v>
      </c>
      <c r="W305">
        <f>IF($A305="","",COUNTIF(AI_PF!$A:$A,$A305))</f>
        <v>1</v>
      </c>
      <c r="X305">
        <f ca="1">IF($A305="","",COUNTIF(LookThrough!$A:$A,J305))</f>
        <v>2</v>
      </c>
    </row>
    <row r="306" spans="1:24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IF($A306="","",IFERROR(VLOOKUP($A306,Data_Raw!$A:$G,5,FALSE),""))</f>
        <v>Global</v>
      </c>
      <c r="O306" t="str">
        <f>IF($A306="","",IFERROR(VLOOKUP($A306,Data_Raw!$A:$G,6,FALSE),""))</f>
        <v>hybrid</v>
      </c>
      <c r="P306" t="str">
        <f>IF($A306="","",IFERROR(VLOOKUP($A306,Data_Raw!$A:$G,7,FALSE),""))</f>
        <v>General</v>
      </c>
      <c r="Q306">
        <f>IF($A306="","",SUMIFS(AI_PF!$AP:$AP,AI_PF!$A:$A,$A306))</f>
        <v>75000000000</v>
      </c>
      <c r="R306">
        <f>IF($A306="","",SUMIFS(AI_PF!$AW:$AW,AI_PF!$A:$A,$A306))</f>
        <v>73754773154</v>
      </c>
      <c r="S306">
        <f>IF($A306="","",SUMIFS(AI_PF!$AZ:$AZ,AI_PF!$A:$A,$A306))</f>
        <v>12874531498</v>
      </c>
      <c r="T306">
        <f>IF($A306="","",SUMIFS(AI_PF!$CA:$CA,AI_PF!$A:$A,$A306))</f>
        <v>60789411042</v>
      </c>
      <c r="U306">
        <f>IF($A306="","",SUMIFS(AI_PF!$CE:$CE,AI_PF!$A:$A,$A306))</f>
        <v>61789025756</v>
      </c>
      <c r="V306">
        <f>IF($A306="","",IFERROR(VLOOKUP($A306,AI_PF!$A:$CO,93,FALSE),""))</f>
        <v>4.5231166481971741</v>
      </c>
      <c r="W306">
        <f>IF($A306="","",COUNTIF(AI_PF!$A:$A,$A306))</f>
        <v>1</v>
      </c>
      <c r="X306">
        <f ca="1">IF($A306="","",COUNTIF(LookThrough!$A:$A,J306))</f>
        <v>3</v>
      </c>
    </row>
    <row r="307" spans="1:24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IF($A307="","",IFERROR(VLOOKUP($A307,Data_Raw!$A:$G,5,FALSE),""))</f>
        <v>KOR</v>
      </c>
      <c r="O307" t="str">
        <f>IF($A307="","",IFERROR(VLOOKUP($A307,Data_Raw!$A:$G,6,FALSE),""))</f>
        <v>Reits</v>
      </c>
      <c r="P307" t="str">
        <f>IF($A307="","",IFERROR(VLOOKUP($A307,Data_Raw!$A:$G,7,FALSE),""))</f>
        <v>Office</v>
      </c>
      <c r="Q307">
        <f>IF($A307="","",SUMIFS(AI_PF!$AP:$AP,AI_PF!$A:$A,$A307))</f>
        <v>27000000000</v>
      </c>
      <c r="R307">
        <f>IF($A307="","",SUMIFS(AI_PF!$AW:$AW,AI_PF!$A:$A,$A307))</f>
        <v>27000000000</v>
      </c>
      <c r="S307">
        <f>IF($A307="","",SUMIFS(AI_PF!$AZ:$AZ,AI_PF!$A:$A,$A307))</f>
        <v>0</v>
      </c>
      <c r="T307">
        <f>IF($A307="","",SUMIFS(AI_PF!$CA:$CA,AI_PF!$A:$A,$A307))</f>
        <v>27000000000</v>
      </c>
      <c r="U307">
        <f>IF($A307="","",SUMIFS(AI_PF!$CE:$CE,AI_PF!$A:$A,$A307))</f>
        <v>29970000000</v>
      </c>
      <c r="V307">
        <f>IF($A307="","",IFERROR(VLOOKUP($A307,AI_PF!$A:$CO,93,FALSE),""))</f>
        <v>6.3101306557655334</v>
      </c>
      <c r="W307">
        <f>IF($A307="","",COUNTIF(AI_PF!$A:$A,$A307))</f>
        <v>1</v>
      </c>
      <c r="X307">
        <f ca="1">IF($A307="","",COUNTIF(LookThrough!$A:$A,J307))</f>
        <v>3</v>
      </c>
    </row>
    <row r="308" spans="1:24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IF($A308="","",IFERROR(VLOOKUP($A308,Data_Raw!$A:$G,5,FALSE),""))</f>
        <v>US</v>
      </c>
      <c r="O308" t="str">
        <f>IF($A308="","",IFERROR(VLOOKUP($A308,Data_Raw!$A:$G,6,FALSE),""))</f>
        <v>Senior|Core plus</v>
      </c>
      <c r="P308" t="str">
        <f>IF($A308="","",IFERROR(VLOOKUP($A308,Data_Raw!$A:$G,7,FALSE),""))</f>
        <v>General</v>
      </c>
      <c r="Q308">
        <f>IF($A308="","",SUMIFS(AI_PF!$AP:$AP,AI_PF!$A:$A,$A308))</f>
        <v>75000000000</v>
      </c>
      <c r="R308">
        <f>IF($A308="","",SUMIFS(AI_PF!$AW:$AW,AI_PF!$A:$A,$A308))</f>
        <v>43599903763</v>
      </c>
      <c r="S308">
        <f>IF($A308="","",SUMIFS(AI_PF!$AZ:$AZ,AI_PF!$A:$A,$A308))</f>
        <v>4231310474</v>
      </c>
      <c r="T308">
        <f>IF($A308="","",SUMIFS(AI_PF!$CA:$CA,AI_PF!$A:$A,$A308))</f>
        <v>39707715270</v>
      </c>
      <c r="U308">
        <f>IF($A308="","",SUMIFS(AI_PF!$CE:$CE,AI_PF!$A:$A,$A308))</f>
        <v>41993120347</v>
      </c>
      <c r="V308">
        <f>IF($A308="","",IFERROR(VLOOKUP($A308,AI_PF!$A:$CO,93,FALSE),""))</f>
        <v>7.6971396803855914</v>
      </c>
      <c r="W308">
        <f>IF($A308="","",COUNTIF(AI_PF!$A:$A,$A308))</f>
        <v>1</v>
      </c>
      <c r="X308">
        <f ca="1">IF($A308="","",COUNTIF(LookThrough!$A:$A,J308))</f>
        <v>27</v>
      </c>
    </row>
    <row r="309" spans="1:24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IF($A309="","",IFERROR(VLOOKUP($A309,Data_Raw!$A:$G,5,FALSE),""))</f>
        <v>KOR</v>
      </c>
      <c r="O309" t="str">
        <f>IF($A309="","",IFERROR(VLOOKUP($A309,Data_Raw!$A:$G,6,FALSE),""))</f>
        <v>BTO</v>
      </c>
      <c r="P309" t="str">
        <f>IF($A309="","",IFERROR(VLOOKUP($A309,Data_Raw!$A:$G,7,FALSE),""))</f>
        <v>Social</v>
      </c>
      <c r="Q309">
        <f>IF($A309="","",SUMIFS(AI_PF!$AP:$AP,AI_PF!$A:$A,$A309))</f>
        <v>100000000000</v>
      </c>
      <c r="R309">
        <f>IF($A309="","",SUMIFS(AI_PF!$AW:$AW,AI_PF!$A:$A,$A309))</f>
        <v>10201000000</v>
      </c>
      <c r="S309">
        <f>IF($A309="","",SUMIFS(AI_PF!$AZ:$AZ,AI_PF!$A:$A,$A309))</f>
        <v>0</v>
      </c>
      <c r="T309">
        <f>IF($A309="","",SUMIFS(AI_PF!$CA:$CA,AI_PF!$A:$A,$A309))</f>
        <v>10201000000</v>
      </c>
      <c r="U309">
        <f>IF($A309="","",SUMIFS(AI_PF!$CE:$CE,AI_PF!$A:$A,$A309))</f>
        <v>10201000000</v>
      </c>
      <c r="V309">
        <f>IF($A309="","",IFERROR(VLOOKUP($A309,AI_PF!$A:$CO,93,FALSE),""))</f>
        <v>5.2985177999999999</v>
      </c>
      <c r="W309">
        <f>IF($A309="","",COUNTIF(AI_PF!$A:$A,$A309))</f>
        <v>1</v>
      </c>
      <c r="X309">
        <f ca="1">IF($A309="","",COUNTIF(LookThrough!$A:$A,J309))</f>
        <v>0</v>
      </c>
    </row>
    <row r="310" spans="1:24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IF($A310="","",IFERROR(VLOOKUP($A310,Data_Raw!$A:$G,5,FALSE),""))</f>
        <v>Global</v>
      </c>
      <c r="O310" t="str">
        <f>IF($A310="","",IFERROR(VLOOKUP($A310,Data_Raw!$A:$G,6,FALSE),""))</f>
        <v>Early</v>
      </c>
      <c r="P310" t="str">
        <f>IF($A310="","",IFERROR(VLOOKUP($A310,Data_Raw!$A:$G,7,FALSE),""))</f>
        <v>General</v>
      </c>
      <c r="Q310">
        <f>IF($A310="","",SUMIFS(AI_PF!$AP:$AP,AI_PF!$A:$A,$A310))</f>
        <v>84000000000</v>
      </c>
      <c r="R310">
        <f>IF($A310="","",SUMIFS(AI_PF!$AW:$AW,AI_PF!$A:$A,$A310))</f>
        <v>70039470000</v>
      </c>
      <c r="S310">
        <f>IF($A310="","",SUMIFS(AI_PF!$AZ:$AZ,AI_PF!$A:$A,$A310))</f>
        <v>0</v>
      </c>
      <c r="T310">
        <f>IF($A310="","",SUMIFS(AI_PF!$CA:$CA,AI_PF!$A:$A,$A310))</f>
        <v>70039470000</v>
      </c>
      <c r="U310">
        <f>IF($A310="","",SUMIFS(AI_PF!$CE:$CE,AI_PF!$A:$A,$A310))</f>
        <v>96987909794</v>
      </c>
      <c r="V310">
        <f>IF($A310="","",IFERROR(VLOOKUP($A310,AI_PF!$A:$CO,93,FALSE),""))</f>
        <v>29.966476559638977</v>
      </c>
      <c r="W310">
        <f>IF($A310="","",COUNTIF(AI_PF!$A:$A,$A310))</f>
        <v>1</v>
      </c>
      <c r="X310">
        <f ca="1">IF($A310="","",COUNTIF(LookThrough!$A:$A,J310))</f>
        <v>23</v>
      </c>
    </row>
    <row r="311" spans="1:24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 t="str">
        <f>IF($A311="","",IFERROR(VLOOKUP($A311,AI_PF!$A:$V,22,FALSE),""))</f>
        <v>Final Admission Date 기준 10년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IF($A311="","",IFERROR(VLOOKUP($A311,Data_Raw!$A:$G,5,FALSE),""))</f>
        <v>Global</v>
      </c>
      <c r="O311" t="str">
        <f>IF($A311="","",IFERROR(VLOOKUP($A311,Data_Raw!$A:$G,6,FALSE),""))</f>
        <v>Mezzanine|Core</v>
      </c>
      <c r="P311" t="str">
        <f>IF($A311="","",IFERROR(VLOOKUP($A311,Data_Raw!$A:$G,7,FALSE),""))</f>
        <v>General</v>
      </c>
      <c r="Q311">
        <f>IF($A311="","",SUMIFS(AI_PF!$AP:$AP,AI_PF!$A:$A,$A311))</f>
        <v>75000000000</v>
      </c>
      <c r="R311">
        <f>IF($A311="","",SUMIFS(AI_PF!$AW:$AW,AI_PF!$A:$A,$A311))</f>
        <v>25032836714</v>
      </c>
      <c r="S311">
        <f>IF($A311="","",SUMIFS(AI_PF!$AZ:$AZ,AI_PF!$A:$A,$A311))</f>
        <v>1229411062</v>
      </c>
      <c r="T311">
        <f>IF($A311="","",SUMIFS(AI_PF!$CA:$CA,AI_PF!$A:$A,$A311))</f>
        <v>23811917570</v>
      </c>
      <c r="U311">
        <f>IF($A311="","",SUMIFS(AI_PF!$CE:$CE,AI_PF!$A:$A,$A311))</f>
        <v>30447268995</v>
      </c>
      <c r="V311">
        <f>IF($A311="","",IFERROR(VLOOKUP($A311,AI_PF!$A:$CO,93,FALSE),""))</f>
        <v>22.916035056114197</v>
      </c>
      <c r="W311">
        <f>IF($A311="","",COUNTIF(AI_PF!$A:$A,$A311))</f>
        <v>1</v>
      </c>
      <c r="X311">
        <f ca="1">IF($A311="","",COUNTIF(LookThrough!$A:$A,J311))</f>
        <v>0</v>
      </c>
    </row>
    <row r="312" spans="1:24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IF($A312="","",IFERROR(VLOOKUP($A312,Data_Raw!$A:$G,5,FALSE),""))</f>
        <v>KOR</v>
      </c>
      <c r="O312" t="str">
        <f>IF($A312="","",IFERROR(VLOOKUP($A312,Data_Raw!$A:$G,6,FALSE),""))</f>
        <v>PF대출</v>
      </c>
      <c r="P312" t="str">
        <f>IF($A312="","",IFERROR(VLOOKUP($A312,Data_Raw!$A:$G,7,FALSE),""))</f>
        <v>Residential</v>
      </c>
      <c r="Q312">
        <f>IF($A312="","",SUMIFS(AI_PF!$AP:$AP,AI_PF!$A:$A,$A312))</f>
        <v>80000000000</v>
      </c>
      <c r="R312">
        <f>IF($A312="","",SUMIFS(AI_PF!$AW:$AW,AI_PF!$A:$A,$A312))</f>
        <v>40400000000</v>
      </c>
      <c r="S312">
        <f>IF($A312="","",SUMIFS(AI_PF!$AZ:$AZ,AI_PF!$A:$A,$A312))</f>
        <v>0</v>
      </c>
      <c r="T312">
        <f>IF($A312="","",SUMIFS(AI_PF!$CA:$CA,AI_PF!$A:$A,$A312))</f>
        <v>40400000000</v>
      </c>
      <c r="U312">
        <f>IF($A312="","",SUMIFS(AI_PF!$CE:$CE,AI_PF!$A:$A,$A312))</f>
        <v>40400000000</v>
      </c>
      <c r="V312">
        <f>IF($A312="","",IFERROR(VLOOKUP($A312,AI_PF!$A:$CO,93,FALSE),""))</f>
        <v>6.2651706999999996</v>
      </c>
      <c r="W312">
        <f>IF($A312="","",COUNTIF(AI_PF!$A:$A,$A312))</f>
        <v>1</v>
      </c>
      <c r="X312">
        <f ca="1">IF($A312="","",COUNTIF(LookThrough!$A:$A,J312))</f>
        <v>0</v>
      </c>
    </row>
    <row r="313" spans="1:24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IF($A313="","",IFERROR(VLOOKUP($A313,Data_Raw!$A:$G,5,FALSE),""))</f>
        <v>US</v>
      </c>
      <c r="O313" t="str">
        <f>IF($A313="","",IFERROR(VLOOKUP($A313,Data_Raw!$A:$G,6,FALSE),""))</f>
        <v>Direct Lending</v>
      </c>
      <c r="P313" t="str">
        <f>IF($A313="","",IFERROR(VLOOKUP($A313,Data_Raw!$A:$G,7,FALSE),""))</f>
        <v>Senior</v>
      </c>
      <c r="Q313">
        <f>IF($A313="","",SUMIFS(AI_PF!$AP:$AP,AI_PF!$A:$A,$A313))</f>
        <v>150000000000</v>
      </c>
      <c r="R313">
        <f>IF($A313="","",SUMIFS(AI_PF!$AW:$AW,AI_PF!$A:$A,$A313))</f>
        <v>133053002398</v>
      </c>
      <c r="S313">
        <f>IF($A313="","",SUMIFS(AI_PF!$AZ:$AZ,AI_PF!$A:$A,$A313))</f>
        <v>0</v>
      </c>
      <c r="T313">
        <f>IF($A313="","",SUMIFS(AI_PF!$CA:$CA,AI_PF!$A:$A,$A313))</f>
        <v>133053002398</v>
      </c>
      <c r="U313">
        <f>IF($A313="","",SUMIFS(AI_PF!$CE:$CE,AI_PF!$A:$A,$A313))</f>
        <v>138306770406</v>
      </c>
      <c r="V313">
        <f>IF($A313="","",IFERROR(VLOOKUP($A313,AI_PF!$A:$CO,93,FALSE),""))</f>
        <v>10.236105322837833</v>
      </c>
      <c r="W313">
        <f>IF($A313="","",COUNTIF(AI_PF!$A:$A,$A313))</f>
        <v>1</v>
      </c>
      <c r="X313">
        <f ca="1">IF($A313="","",COUNTIF(LookThrough!$A:$A,J313))</f>
        <v>100</v>
      </c>
    </row>
    <row r="314" spans="1:24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 t="str">
        <f>IF($A314="","",IFERROR(VLOOKUP($A314,AI_PF!$A:$V,22,FALSE),""))</f>
        <v>Final Closing으로부터10년까지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IF($A314="","",IFERROR(VLOOKUP($A314,Data_Raw!$A:$G,5,FALSE),""))</f>
        <v>Global</v>
      </c>
      <c r="O314" t="str">
        <f>IF($A314="","",IFERROR(VLOOKUP($A314,Data_Raw!$A:$G,6,FALSE),""))</f>
        <v>Mezzanine|Value-add</v>
      </c>
      <c r="P314" t="str">
        <f>IF($A314="","",IFERROR(VLOOKUP($A314,Data_Raw!$A:$G,7,FALSE),""))</f>
        <v>General</v>
      </c>
      <c r="Q314">
        <f>IF($A314="","",SUMIFS(AI_PF!$AP:$AP,AI_PF!$A:$A,$A314))</f>
        <v>75000000000</v>
      </c>
      <c r="R314">
        <f>IF($A314="","",SUMIFS(AI_PF!$AW:$AW,AI_PF!$A:$A,$A314))</f>
        <v>18804616726</v>
      </c>
      <c r="S314">
        <f>IF($A314="","",SUMIFS(AI_PF!$AZ:$AZ,AI_PF!$A:$A,$A314))</f>
        <v>0</v>
      </c>
      <c r="T314">
        <f>IF($A314="","",SUMIFS(AI_PF!$CA:$CA,AI_PF!$A:$A,$A314))</f>
        <v>18804616726</v>
      </c>
      <c r="U314">
        <f>IF($A314="","",SUMIFS(AI_PF!$CE:$CE,AI_PF!$A:$A,$A314))</f>
        <v>19250725925</v>
      </c>
      <c r="V314">
        <f>IF($A314="","",IFERROR(VLOOKUP($A314,AI_PF!$A:$CO,93,FALSE),""))</f>
        <v>3.5827991366386409</v>
      </c>
      <c r="W314">
        <f>IF($A314="","",COUNTIF(AI_PF!$A:$A,$A314))</f>
        <v>1</v>
      </c>
      <c r="X314">
        <f ca="1">IF($A314="","",COUNTIF(LookThrough!$A:$A,J314))</f>
        <v>2</v>
      </c>
    </row>
    <row r="315" spans="1:24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IF($A315="","",IFERROR(VLOOKUP($A315,Data_Raw!$A:$G,5,FALSE),""))</f>
        <v>Global</v>
      </c>
      <c r="O315" t="str">
        <f>IF($A315="","",IFERROR(VLOOKUP($A315,Data_Raw!$A:$G,6,FALSE),""))</f>
        <v>Senior|Core plus</v>
      </c>
      <c r="P315" t="str">
        <f>IF($A315="","",IFERROR(VLOOKUP($A315,Data_Raw!$A:$G,7,FALSE),""))</f>
        <v>General</v>
      </c>
      <c r="Q315">
        <f>IF($A315="","",SUMIFS(AI_PF!$AP:$AP,AI_PF!$A:$A,$A315))</f>
        <v>150000000000</v>
      </c>
      <c r="R315">
        <f>IF($A315="","",SUMIFS(AI_PF!$AW:$AW,AI_PF!$A:$A,$A315))</f>
        <v>55973000000</v>
      </c>
      <c r="S315">
        <f>IF($A315="","",SUMIFS(AI_PF!$AZ:$AZ,AI_PF!$A:$A,$A315))</f>
        <v>0</v>
      </c>
      <c r="T315">
        <f>IF($A315="","",SUMIFS(AI_PF!$CA:$CA,AI_PF!$A:$A,$A315))</f>
        <v>55973000000</v>
      </c>
      <c r="U315">
        <f>IF($A315="","",SUMIFS(AI_PF!$CE:$CE,AI_PF!$A:$A,$A315))</f>
        <v>71698421219</v>
      </c>
      <c r="V315">
        <f>IF($A315="","",IFERROR(VLOOKUP($A315,AI_PF!$A:$CO,93,FALSE),""))</f>
        <v>26.548156142234802</v>
      </c>
      <c r="W315">
        <f>IF($A315="","",COUNTIF(AI_PF!$A:$A,$A315))</f>
        <v>1</v>
      </c>
      <c r="X315">
        <f ca="1">IF($A315="","",COUNTIF(LookThrough!$A:$A,J315))</f>
        <v>0</v>
      </c>
    </row>
    <row r="316" spans="1:24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 t="str">
        <f>IF($A316="","",IFERROR(VLOOKUP($A316,AI_PF!$A:$V,22,FALSE),""))</f>
        <v xml:space="preserve">투자기간 종료일로부터 4년 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IF($A316="","",IFERROR(VLOOKUP($A316,Data_Raw!$A:$G,5,FALSE),""))</f>
        <v>US</v>
      </c>
      <c r="O316" t="str">
        <f>IF($A316="","",IFERROR(VLOOKUP($A316,Data_Raw!$A:$G,6,FALSE),""))</f>
        <v>Direct Lending</v>
      </c>
      <c r="P316" t="str">
        <f>IF($A316="","",IFERROR(VLOOKUP($A316,Data_Raw!$A:$G,7,FALSE),""))</f>
        <v>Senior</v>
      </c>
      <c r="Q316">
        <f>IF($A316="","",SUMIFS(AI_PF!$AP:$AP,AI_PF!$A:$A,$A316))</f>
        <v>75000000000</v>
      </c>
      <c r="R316">
        <f>IF($A316="","",SUMIFS(AI_PF!$AW:$AW,AI_PF!$A:$A,$A316))</f>
        <v>82544819986</v>
      </c>
      <c r="S316">
        <f>IF($A316="","",SUMIFS(AI_PF!$AZ:$AZ,AI_PF!$A:$A,$A316))</f>
        <v>28446328254</v>
      </c>
      <c r="T316">
        <f>IF($A316="","",SUMIFS(AI_PF!$CA:$CA,AI_PF!$A:$A,$A316))</f>
        <v>54946896319</v>
      </c>
      <c r="U316">
        <f>IF($A316="","",SUMIFS(AI_PF!$CE:$CE,AI_PF!$A:$A,$A316))</f>
        <v>58869802596</v>
      </c>
      <c r="V316">
        <f>IF($A316="","",IFERROR(VLOOKUP($A316,AI_PF!$A:$CO,93,FALSE),""))</f>
        <v>17.9138857126236</v>
      </c>
      <c r="W316">
        <f>IF($A316="","",COUNTIF(AI_PF!$A:$A,$A316))</f>
        <v>1</v>
      </c>
      <c r="X316">
        <f ca="1">IF($A316="","",COUNTIF(LookThrough!$A:$A,J316))</f>
        <v>185</v>
      </c>
    </row>
    <row r="317" spans="1:24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IF($A317="","",IFERROR(VLOOKUP($A317,Data_Raw!$A:$G,5,FALSE),""))</f>
        <v>KOR</v>
      </c>
      <c r="O317" t="str">
        <f>IF($A317="","",IFERROR(VLOOKUP($A317,Data_Raw!$A:$G,6,FALSE),""))</f>
        <v>BTO</v>
      </c>
      <c r="P317" t="str">
        <f>IF($A317="","",IFERROR(VLOOKUP($A317,Data_Raw!$A:$G,7,FALSE),""))</f>
        <v>Transportation</v>
      </c>
      <c r="Q317">
        <f>IF($A317="","",SUMIFS(AI_PF!$AP:$AP,AI_PF!$A:$A,$A317))</f>
        <v>294021000000</v>
      </c>
      <c r="R317">
        <f>IF($A317="","",SUMIFS(AI_PF!$AW:$AW,AI_PF!$A:$A,$A317))</f>
        <v>268924000500</v>
      </c>
      <c r="S317">
        <f>IF($A317="","",SUMIFS(AI_PF!$AZ:$AZ,AI_PF!$A:$A,$A317))</f>
        <v>7059628912</v>
      </c>
      <c r="T317">
        <f>IF($A317="","",SUMIFS(AI_PF!$CA:$CA,AI_PF!$A:$A,$A317))</f>
        <v>261944369100</v>
      </c>
      <c r="U317">
        <f>IF($A317="","",SUMIFS(AI_PF!$CE:$CE,AI_PF!$A:$A,$A317))</f>
        <v>273679164719</v>
      </c>
      <c r="V317">
        <f>IF($A317="","",IFERROR(VLOOKUP($A317,AI_PF!$A:$CO,93,FALSE),""))</f>
        <v>4.7786670999999998</v>
      </c>
      <c r="W317">
        <f>IF($A317="","",COUNTIF(AI_PF!$A:$A,$A317))</f>
        <v>2</v>
      </c>
      <c r="X317">
        <f ca="1">IF($A317="","",COUNTIF(LookThrough!$A:$A,J317))</f>
        <v>0</v>
      </c>
    </row>
    <row r="318" spans="1:24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IF($A318="","",IFERROR(VLOOKUP($A318,Data_Raw!$A:$G,5,FALSE),""))</f>
        <v>KOR</v>
      </c>
      <c r="O318" t="str">
        <f>IF($A318="","",IFERROR(VLOOKUP($A318,Data_Raw!$A:$G,6,FALSE),""))</f>
        <v>Early</v>
      </c>
      <c r="P318" t="str">
        <f>IF($A318="","",IFERROR(VLOOKUP($A318,Data_Raw!$A:$G,7,FALSE),""))</f>
        <v>Impact|Energy|Climate</v>
      </c>
      <c r="Q318">
        <f>IF($A318="","",SUMIFS(AI_PF!$AP:$AP,AI_PF!$A:$A,$A318))</f>
        <v>7500000000</v>
      </c>
      <c r="R318">
        <f>IF($A318="","",SUMIFS(AI_PF!$AW:$AW,AI_PF!$A:$A,$A318))</f>
        <v>4222500000</v>
      </c>
      <c r="S318">
        <f>IF($A318="","",SUMIFS(AI_PF!$AZ:$AZ,AI_PF!$A:$A,$A318))</f>
        <v>0</v>
      </c>
      <c r="T318">
        <f>IF($A318="","",SUMIFS(AI_PF!$CA:$CA,AI_PF!$A:$A,$A318))</f>
        <v>4222500000</v>
      </c>
      <c r="U318">
        <f>IF($A318="","",SUMIFS(AI_PF!$CE:$CE,AI_PF!$A:$A,$A318))</f>
        <v>4222500000</v>
      </c>
      <c r="V318">
        <f>IF($A318="","",IFERROR(VLOOKUP($A318,AI_PF!$A:$CO,93,FALSE),""))</f>
        <v>-7.4505805969238281E-8</v>
      </c>
      <c r="W318">
        <f>IF($A318="","",COUNTIF(AI_PF!$A:$A,$A318))</f>
        <v>1</v>
      </c>
      <c r="X318">
        <f ca="1">IF($A318="","",COUNTIF(LookThrough!$A:$A,J318))</f>
        <v>0</v>
      </c>
    </row>
    <row r="319" spans="1:24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 t="str">
        <f>IF($A319="","",IFERROR(VLOOKUP($A319,AI_PF!$A:$V,22,FALSE),""))</f>
        <v>Final Closing 기준 10년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IF($A319="","",IFERROR(VLOOKUP($A319,Data_Raw!$A:$G,5,FALSE),""))</f>
        <v>Global</v>
      </c>
      <c r="O319" t="str">
        <f>IF($A319="","",IFERROR(VLOOKUP($A319,Data_Raw!$A:$G,6,FALSE),""))</f>
        <v>hybrid</v>
      </c>
      <c r="P319" t="str">
        <f>IF($A319="","",IFERROR(VLOOKUP($A319,Data_Raw!$A:$G,7,FALSE),""))</f>
        <v>General</v>
      </c>
      <c r="Q319">
        <f>IF($A319="","",SUMIFS(AI_PF!$AP:$AP,AI_PF!$A:$A,$A319))</f>
        <v>98000000000</v>
      </c>
      <c r="R319">
        <f>IF($A319="","",SUMIFS(AI_PF!$AW:$AW,AI_PF!$A:$A,$A319))</f>
        <v>34521580785</v>
      </c>
      <c r="S319">
        <f>IF($A319="","",SUMIFS(AI_PF!$AZ:$AZ,AI_PF!$A:$A,$A319))</f>
        <v>3787003307</v>
      </c>
      <c r="T319">
        <f>IF($A319="","",SUMIFS(AI_PF!$CA:$CA,AI_PF!$A:$A,$A319))</f>
        <v>30897710666</v>
      </c>
      <c r="U319">
        <f>IF($A319="","",SUMIFS(AI_PF!$CE:$CE,AI_PF!$A:$A,$A319))</f>
        <v>29873301133</v>
      </c>
      <c r="V319">
        <f>IF($A319="","",IFERROR(VLOOKUP($A319,AI_PF!$A:$CO,93,FALSE),""))</f>
        <v>12.306420207023622</v>
      </c>
      <c r="W319">
        <f>IF($A319="","",COUNTIF(AI_PF!$A:$A,$A319))</f>
        <v>1</v>
      </c>
      <c r="X319">
        <f ca="1">IF($A319="","",COUNTIF(LookThrough!$A:$A,J319))</f>
        <v>4</v>
      </c>
    </row>
    <row r="320" spans="1:24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IF($A320="","",IFERROR(VLOOKUP($A320,Data_Raw!$A:$G,5,FALSE),""))</f>
        <v>KOR</v>
      </c>
      <c r="O320" t="str">
        <f>IF($A320="","",IFERROR(VLOOKUP($A320,Data_Raw!$A:$G,6,FALSE),""))</f>
        <v>Buyout</v>
      </c>
      <c r="P320" t="str">
        <f>IF($A320="","",IFERROR(VLOOKUP($A320,Data_Raw!$A:$G,7,FALSE),""))</f>
        <v>General</v>
      </c>
      <c r="Q320">
        <f>IF($A320="","",SUMIFS(AI_PF!$AP:$AP,AI_PF!$A:$A,$A320))</f>
        <v>50000000000</v>
      </c>
      <c r="R320">
        <f>IF($A320="","",SUMIFS(AI_PF!$AW:$AW,AI_PF!$A:$A,$A320))</f>
        <v>35337357360</v>
      </c>
      <c r="S320">
        <f>IF($A320="","",SUMIFS(AI_PF!$AZ:$AZ,AI_PF!$A:$A,$A320))</f>
        <v>0</v>
      </c>
      <c r="T320">
        <f>IF($A320="","",SUMIFS(AI_PF!$CA:$CA,AI_PF!$A:$A,$A320))</f>
        <v>35337357360</v>
      </c>
      <c r="U320">
        <f>IF($A320="","",SUMIFS(AI_PF!$CE:$CE,AI_PF!$A:$A,$A320))</f>
        <v>34452105376</v>
      </c>
      <c r="V320">
        <f>IF($A320="","",IFERROR(VLOOKUP($A320,AI_PF!$A:$CO,93,FALSE),""))</f>
        <v>-2.2030787169933319</v>
      </c>
      <c r="W320">
        <f>IF($A320="","",COUNTIF(AI_PF!$A:$A,$A320))</f>
        <v>1</v>
      </c>
      <c r="X320">
        <f ca="1">IF($A320="","",COUNTIF(LookThrough!$A:$A,J320))</f>
        <v>0</v>
      </c>
    </row>
    <row r="321" spans="1:24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IF($A321="","",IFERROR(VLOOKUP($A321,Data_Raw!$A:$G,5,FALSE),""))</f>
        <v>KOR</v>
      </c>
      <c r="O321" t="str">
        <f>IF($A321="","",IFERROR(VLOOKUP($A321,Data_Raw!$A:$G,6,FALSE),""))</f>
        <v>담보대출</v>
      </c>
      <c r="P321" t="str">
        <f>IF($A321="","",IFERROR(VLOOKUP($A321,Data_Raw!$A:$G,7,FALSE),""))</f>
        <v>Office</v>
      </c>
      <c r="Q321">
        <f>IF($A321="","",SUMIFS(AI_PF!$AP:$AP,AI_PF!$A:$A,$A321))</f>
        <v>56900000000</v>
      </c>
      <c r="R321">
        <f>IF($A321="","",SUMIFS(AI_PF!$AW:$AW,AI_PF!$A:$A,$A321))</f>
        <v>56900000000</v>
      </c>
      <c r="S321">
        <f>IF($A321="","",SUMIFS(AI_PF!$AZ:$AZ,AI_PF!$A:$A,$A321))</f>
        <v>314085670</v>
      </c>
      <c r="T321">
        <f>IF($A321="","",SUMIFS(AI_PF!$CA:$CA,AI_PF!$A:$A,$A321))</f>
        <v>56900000000</v>
      </c>
      <c r="U321">
        <f>IF($A321="","",SUMIFS(AI_PF!$CE:$CE,AI_PF!$A:$A,$A321))</f>
        <v>56585914330</v>
      </c>
      <c r="V321">
        <f>IF($A321="","",IFERROR(VLOOKUP($A321,AI_PF!$A:$CO,93,FALSE),""))</f>
        <v>5.3840348999999996</v>
      </c>
      <c r="W321">
        <f>IF($A321="","",COUNTIF(AI_PF!$A:$A,$A321))</f>
        <v>1</v>
      </c>
      <c r="X321">
        <f ca="1">IF($A321="","",COUNTIF(LookThrough!$A:$A,J321))</f>
        <v>0</v>
      </c>
    </row>
    <row r="322" spans="1:24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IF($A322="","",IFERROR(VLOOKUP($A322,Data_Raw!$A:$G,5,FALSE),""))</f>
        <v>KOR</v>
      </c>
      <c r="O322" t="str">
        <f>IF($A322="","",IFERROR(VLOOKUP($A322,Data_Raw!$A:$G,6,FALSE),""))</f>
        <v>인수금융</v>
      </c>
      <c r="P322" t="str">
        <f>IF($A322="","",IFERROR(VLOOKUP($A322,Data_Raw!$A:$G,7,FALSE),""))</f>
        <v>Senior</v>
      </c>
      <c r="Q322">
        <f>IF($A322="","",SUMIFS(AI_PF!$AP:$AP,AI_PF!$A:$A,$A322))</f>
        <v>50000000000</v>
      </c>
      <c r="R322">
        <f>IF($A322="","",SUMIFS(AI_PF!$AW:$AW,AI_PF!$A:$A,$A322))</f>
        <v>49768500000</v>
      </c>
      <c r="S322">
        <f>IF($A322="","",SUMIFS(AI_PF!$AZ:$AZ,AI_PF!$A:$A,$A322))</f>
        <v>26535000002</v>
      </c>
      <c r="T322">
        <f>IF($A322="","",SUMIFS(AI_PF!$CA:$CA,AI_PF!$A:$A,$A322))</f>
        <v>23343234167</v>
      </c>
      <c r="U322">
        <f>IF($A322="","",SUMIFS(AI_PF!$CE:$CE,AI_PF!$A:$A,$A322))</f>
        <v>23891042943</v>
      </c>
      <c r="V322">
        <f>IF($A322="","",IFERROR(VLOOKUP($A322,AI_PF!$A:$CO,93,FALSE),""))</f>
        <v>7.2328194975852966</v>
      </c>
      <c r="W322">
        <f>IF($A322="","",COUNTIF(AI_PF!$A:$A,$A322))</f>
        <v>1</v>
      </c>
      <c r="X322">
        <f ca="1">IF($A322="","",COUNTIF(LookThrough!$A:$A,J322))</f>
        <v>10</v>
      </c>
    </row>
    <row r="323" spans="1:24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IF($A323="","",IFERROR(VLOOKUP($A323,Data_Raw!$A:$G,5,FALSE),""))</f>
        <v>US</v>
      </c>
      <c r="O323" t="str">
        <f>IF($A323="","",IFERROR(VLOOKUP($A323,Data_Raw!$A:$G,6,FALSE),""))</f>
        <v>Early</v>
      </c>
      <c r="P323" t="str">
        <f>IF($A323="","",IFERROR(VLOOKUP($A323,Data_Raw!$A:$G,7,FALSE),""))</f>
        <v>A&amp;D|Security</v>
      </c>
      <c r="Q323">
        <f>IF($A323="","",SUMIFS(AI_PF!$AP:$AP,AI_PF!$A:$A,$A323))</f>
        <v>24500000000</v>
      </c>
      <c r="R323">
        <f>IF($A323="","",SUMIFS(AI_PF!$AW:$AW,AI_PF!$A:$A,$A323))</f>
        <v>21923196765</v>
      </c>
      <c r="S323">
        <f>IF($A323="","",SUMIFS(AI_PF!$AZ:$AZ,AI_PF!$A:$A,$A323))</f>
        <v>0</v>
      </c>
      <c r="T323">
        <f>IF($A323="","",SUMIFS(AI_PF!$CA:$CA,AI_PF!$A:$A,$A323))</f>
        <v>21923196765</v>
      </c>
      <c r="U323">
        <f>IF($A323="","",SUMIFS(AI_PF!$CE:$CE,AI_PF!$A:$A,$A323))</f>
        <v>30655699785</v>
      </c>
      <c r="V323">
        <f>IF($A323="","",IFERROR(VLOOKUP($A323,AI_PF!$A:$CO,93,FALSE),""))</f>
        <v>18.667531609535214</v>
      </c>
      <c r="W323">
        <f>IF($A323="","",COUNTIF(AI_PF!$A:$A,$A323))</f>
        <v>1</v>
      </c>
      <c r="X323">
        <f ca="1">IF($A323="","",COUNTIF(LookThrough!$A:$A,J323))</f>
        <v>43</v>
      </c>
    </row>
    <row r="324" spans="1:24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IF($A324="","",IFERROR(VLOOKUP($A324,Data_Raw!$A:$G,5,FALSE),""))</f>
        <v>US</v>
      </c>
      <c r="O324" t="str">
        <f>IF($A324="","",IFERROR(VLOOKUP($A324,Data_Raw!$A:$G,6,FALSE),""))</f>
        <v>Senior|Core plus</v>
      </c>
      <c r="P324" t="str">
        <f>IF($A324="","",IFERROR(VLOOKUP($A324,Data_Raw!$A:$G,7,FALSE),""))</f>
        <v>General</v>
      </c>
      <c r="Q324">
        <f>IF($A324="","",SUMIFS(AI_PF!$AP:$AP,AI_PF!$A:$A,$A324))</f>
        <v>108500000000</v>
      </c>
      <c r="R324">
        <f>IF($A324="","",SUMIFS(AI_PF!$AW:$AW,AI_PF!$A:$A,$A324))</f>
        <v>84010898417</v>
      </c>
      <c r="S324">
        <f>IF($A324="","",SUMIFS(AI_PF!$AZ:$AZ,AI_PF!$A:$A,$A324))</f>
        <v>0</v>
      </c>
      <c r="T324">
        <f>IF($A324="","",SUMIFS(AI_PF!$CA:$CA,AI_PF!$A:$A,$A324))</f>
        <v>84010898417</v>
      </c>
      <c r="U324">
        <f>IF($A324="","",SUMIFS(AI_PF!$CE:$CE,AI_PF!$A:$A,$A324))</f>
        <v>84144520457</v>
      </c>
      <c r="V324">
        <f>IF($A324="","",IFERROR(VLOOKUP($A324,AI_PF!$A:$CO,93,FALSE),""))</f>
        <v>6.7138156294822702</v>
      </c>
      <c r="W324">
        <f>IF($A324="","",COUNTIF(AI_PF!$A:$A,$A324))</f>
        <v>1</v>
      </c>
      <c r="X324">
        <f ca="1">IF($A324="","",COUNTIF(LookThrough!$A:$A,J324))</f>
        <v>1</v>
      </c>
    </row>
    <row r="325" spans="1:24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IF($A325="","",IFERROR(VLOOKUP($A325,Data_Raw!$A:$G,5,FALSE),""))</f>
        <v>KOR</v>
      </c>
      <c r="O325" t="str">
        <f>IF($A325="","",IFERROR(VLOOKUP($A325,Data_Raw!$A:$G,6,FALSE),""))</f>
        <v>Non-PPP</v>
      </c>
      <c r="P325" t="str">
        <f>IF($A325="","",IFERROR(VLOOKUP($A325,Data_Raw!$A:$G,7,FALSE),""))</f>
        <v>Social</v>
      </c>
      <c r="Q325">
        <f>IF($A325="","",SUMIFS(AI_PF!$AP:$AP,AI_PF!$A:$A,$A325))</f>
        <v>100000000000</v>
      </c>
      <c r="R325">
        <f>IF($A325="","",SUMIFS(AI_PF!$AW:$AW,AI_PF!$A:$A,$A325))</f>
        <v>50120000000</v>
      </c>
      <c r="S325">
        <f>IF($A325="","",SUMIFS(AI_PF!$AZ:$AZ,AI_PF!$A:$A,$A325))</f>
        <v>7409266530</v>
      </c>
      <c r="T325">
        <f>IF($A325="","",SUMIFS(AI_PF!$CA:$CA,AI_PF!$A:$A,$A325))</f>
        <v>42710733470</v>
      </c>
      <c r="U325">
        <f>IF($A325="","",SUMIFS(AI_PF!$CE:$CE,AI_PF!$A:$A,$A325))</f>
        <v>42924287137</v>
      </c>
      <c r="V325">
        <f>IF($A325="","",IFERROR(VLOOKUP($A325,AI_PF!$A:$CO,93,FALSE),""))</f>
        <v>3.3332672715187082</v>
      </c>
      <c r="W325">
        <f>IF($A325="","",COUNTIF(AI_PF!$A:$A,$A325))</f>
        <v>1</v>
      </c>
      <c r="X325">
        <f ca="1">IF($A325="","",COUNTIF(LookThrough!$A:$A,J325))</f>
        <v>0</v>
      </c>
    </row>
    <row r="326" spans="1:24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 t="str">
        <f>IF($A326="","",IFERROR(VLOOKUP($A326,AI_PF!$A:$V,22,FALSE),""))</f>
        <v>Final Closing Date 기준 4년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IF($A326="","",IFERROR(VLOOKUP($A326,Data_Raw!$A:$G,5,FALSE),""))</f>
        <v>Global</v>
      </c>
      <c r="O326" t="str">
        <f>IF($A326="","",IFERROR(VLOOKUP($A326,Data_Raw!$A:$G,6,FALSE),""))</f>
        <v>hybrid</v>
      </c>
      <c r="P326" t="str">
        <f>IF($A326="","",IFERROR(VLOOKUP($A326,Data_Raw!$A:$G,7,FALSE),""))</f>
        <v>General</v>
      </c>
      <c r="Q326">
        <f>IF($A326="","",SUMIFS(AI_PF!$AP:$AP,AI_PF!$A:$A,$A326))</f>
        <v>108500000000</v>
      </c>
      <c r="R326">
        <f>IF($A326="","",SUMIFS(AI_PF!$AW:$AW,AI_PF!$A:$A,$A326))</f>
        <v>6631053952</v>
      </c>
      <c r="S326">
        <f>IF($A326="","",SUMIFS(AI_PF!$AZ:$AZ,AI_PF!$A:$A,$A326))</f>
        <v>0</v>
      </c>
      <c r="T326">
        <f>IF($A326="","",SUMIFS(AI_PF!$CA:$CA,AI_PF!$A:$A,$A326))</f>
        <v>6631053952</v>
      </c>
      <c r="U326">
        <f>IF($A326="","",SUMIFS(AI_PF!$CE:$CE,AI_PF!$A:$A,$A326))</f>
        <v>6601136620</v>
      </c>
      <c r="V326">
        <f>IF($A326="","",IFERROR(VLOOKUP($A326,AI_PF!$A:$CO,93,FALSE),""))</f>
        <v>-3.9485791325569162</v>
      </c>
      <c r="W326">
        <f>IF($A326="","",COUNTIF(AI_PF!$A:$A,$A326))</f>
        <v>1</v>
      </c>
      <c r="X326">
        <f ca="1">IF($A326="","",COUNTIF(LookThrough!$A:$A,J326))</f>
        <v>0</v>
      </c>
    </row>
    <row r="327" spans="1:24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IF($A327="","",IFERROR(VLOOKUP($A327,Data_Raw!$A:$G,5,FALSE),""))</f>
        <v>Global</v>
      </c>
      <c r="O327" t="str">
        <f>IF($A327="","",IFERROR(VLOOKUP($A327,Data_Raw!$A:$G,6,FALSE),""))</f>
        <v>PE Secondary</v>
      </c>
      <c r="P327" t="str">
        <f>IF($A327="","",IFERROR(VLOOKUP($A327,Data_Raw!$A:$G,7,FALSE),""))</f>
        <v>General</v>
      </c>
      <c r="Q327">
        <f>IF($A327="","",SUMIFS(AI_PF!$AP:$AP,AI_PF!$A:$A,$A327))</f>
        <v>98000000000</v>
      </c>
      <c r="R327">
        <f>IF($A327="","",SUMIFS(AI_PF!$AW:$AW,AI_PF!$A:$A,$A327))</f>
        <v>52053395972</v>
      </c>
      <c r="S327">
        <f>IF($A327="","",SUMIFS(AI_PF!$AZ:$AZ,AI_PF!$A:$A,$A327))</f>
        <v>10920023347</v>
      </c>
      <c r="T327">
        <f>IF($A327="","",SUMIFS(AI_PF!$CA:$CA,AI_PF!$A:$A,$A327))</f>
        <v>41727145450</v>
      </c>
      <c r="U327">
        <f>IF($A327="","",SUMIFS(AI_PF!$CE:$CE,AI_PF!$A:$A,$A327))</f>
        <v>51553090201</v>
      </c>
      <c r="V327">
        <f>IF($A327="","",IFERROR(VLOOKUP($A327,AI_PF!$A:$CO,93,FALSE),""))</f>
        <v>26.958113312721256</v>
      </c>
      <c r="W327">
        <f>IF($A327="","",COUNTIF(AI_PF!$A:$A,$A327))</f>
        <v>1</v>
      </c>
      <c r="X327">
        <f ca="1">IF($A327="","",COUNTIF(LookThrough!$A:$A,J327))</f>
        <v>0</v>
      </c>
    </row>
    <row r="328" spans="1:24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 t="str">
        <f>IF($A328="","",IFERROR(VLOOKUP($A328,AI_PF!$A:$V,22,FALSE),""))</f>
        <v>최종가입일(2024.1Q예정)로부터 10년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IF($A328="","",IFERROR(VLOOKUP($A328,Data_Raw!$A:$G,5,FALSE),""))</f>
        <v>Global</v>
      </c>
      <c r="O328" t="str">
        <f>IF($A328="","",IFERROR(VLOOKUP($A328,Data_Raw!$A:$G,6,FALSE),""))</f>
        <v>Buyout</v>
      </c>
      <c r="P328" t="str">
        <f>IF($A328="","",IFERROR(VLOOKUP($A328,Data_Raw!$A:$G,7,FALSE),""))</f>
        <v>B2B Software</v>
      </c>
      <c r="Q328">
        <f>IF($A328="","",SUMIFS(AI_PF!$AP:$AP,AI_PF!$A:$A,$A328))</f>
        <v>70000000000</v>
      </c>
      <c r="R328">
        <f>IF($A328="","",SUMIFS(AI_PF!$AW:$AW,AI_PF!$A:$A,$A328))</f>
        <v>47443300833</v>
      </c>
      <c r="S328">
        <f>IF($A328="","",SUMIFS(AI_PF!$AZ:$AZ,AI_PF!$A:$A,$A328))</f>
        <v>2611418154</v>
      </c>
      <c r="T328">
        <f>IF($A328="","",SUMIFS(AI_PF!$CA:$CA,AI_PF!$A:$A,$A328))</f>
        <v>44970747163</v>
      </c>
      <c r="U328">
        <f>IF($A328="","",SUMIFS(AI_PF!$CE:$CE,AI_PF!$A:$A,$A328))</f>
        <v>60815034638</v>
      </c>
      <c r="V328">
        <f>IF($A328="","",IFERROR(VLOOKUP($A328,AI_PF!$A:$CO,93,FALSE),""))</f>
        <v>22.434487938880924</v>
      </c>
      <c r="W328">
        <f>IF($A328="","",COUNTIF(AI_PF!$A:$A,$A328))</f>
        <v>1</v>
      </c>
      <c r="X328">
        <f ca="1">IF($A328="","",COUNTIF(LookThrough!$A:$A,J328))</f>
        <v>10</v>
      </c>
    </row>
    <row r="329" spans="1:24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IF($A329="","",IFERROR(VLOOKUP($A329,Data_Raw!$A:$G,5,FALSE),""))</f>
        <v>KOR</v>
      </c>
      <c r="O329" t="str">
        <f>IF($A329="","",IFERROR(VLOOKUP($A329,Data_Raw!$A:$G,6,FALSE),""))</f>
        <v>PF대출</v>
      </c>
      <c r="P329" t="str">
        <f>IF($A329="","",IFERROR(VLOOKUP($A329,Data_Raw!$A:$G,7,FALSE),""))</f>
        <v>Residential</v>
      </c>
      <c r="Q329">
        <f>IF($A329="","",SUMIFS(AI_PF!$AP:$AP,AI_PF!$A:$A,$A329))</f>
        <v>100000000000</v>
      </c>
      <c r="R329">
        <f>IF($A329="","",SUMIFS(AI_PF!$AW:$AW,AI_PF!$A:$A,$A329))</f>
        <v>50371136914</v>
      </c>
      <c r="S329">
        <f>IF($A329="","",SUMIFS(AI_PF!$AZ:$AZ,AI_PF!$A:$A,$A329))</f>
        <v>341701558</v>
      </c>
      <c r="T329">
        <f>IF($A329="","",SUMIFS(AI_PF!$CA:$CA,AI_PF!$A:$A,$A329))</f>
        <v>50371136914</v>
      </c>
      <c r="U329">
        <f>IF($A329="","",SUMIFS(AI_PF!$CE:$CE,AI_PF!$A:$A,$A329))</f>
        <v>50029435356</v>
      </c>
      <c r="V329">
        <f>IF($A329="","",IFERROR(VLOOKUP($A329,AI_PF!$A:$CO,93,FALSE),""))</f>
        <v>6.3111480999999996</v>
      </c>
      <c r="W329">
        <f>IF($A329="","",COUNTIF(AI_PF!$A:$A,$A329))</f>
        <v>1</v>
      </c>
      <c r="X329">
        <f ca="1">IF($A329="","",COUNTIF(LookThrough!$A:$A,J329))</f>
        <v>0</v>
      </c>
    </row>
    <row r="330" spans="1:24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IF($A330="","",IFERROR(VLOOKUP($A330,Data_Raw!$A:$G,5,FALSE),""))</f>
        <v>KOR</v>
      </c>
      <c r="O330" t="str">
        <f>IF($A330="","",IFERROR(VLOOKUP($A330,Data_Raw!$A:$G,6,FALSE),""))</f>
        <v>Early</v>
      </c>
      <c r="P330" t="str">
        <f>IF($A330="","",IFERROR(VLOOKUP($A330,Data_Raw!$A:$G,7,FALSE),""))</f>
        <v>AI</v>
      </c>
      <c r="Q330">
        <f>IF($A330="","",SUMIFS(AI_PF!$AP:$AP,AI_PF!$A:$A,$A330))</f>
        <v>30000000000</v>
      </c>
      <c r="R330">
        <f>IF($A330="","",SUMIFS(AI_PF!$AW:$AW,AI_PF!$A:$A,$A330))</f>
        <v>19500000000</v>
      </c>
      <c r="S330">
        <f>IF($A330="","",SUMIFS(AI_PF!$AZ:$AZ,AI_PF!$A:$A,$A330))</f>
        <v>0</v>
      </c>
      <c r="T330">
        <f>IF($A330="","",SUMIFS(AI_PF!$CA:$CA,AI_PF!$A:$A,$A330))</f>
        <v>19500000000</v>
      </c>
      <c r="U330">
        <f>IF($A330="","",SUMIFS(AI_PF!$CE:$CE,AI_PF!$A:$A,$A330))</f>
        <v>18669402765</v>
      </c>
      <c r="V330">
        <f>IF($A330="","",IFERROR(VLOOKUP($A330,AI_PF!$A:$CO,93,FALSE),""))</f>
        <v>-3.3226719498634343</v>
      </c>
      <c r="W330">
        <f>IF($A330="","",COUNTIF(AI_PF!$A:$A,$A330))</f>
        <v>1</v>
      </c>
      <c r="X330">
        <f ca="1">IF($A330="","",COUNTIF(LookThrough!$A:$A,J330))</f>
        <v>0</v>
      </c>
    </row>
    <row r="331" spans="1:24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IF($A331="","",IFERROR(VLOOKUP($A331,Data_Raw!$A:$G,5,FALSE),""))</f>
        <v>KOR</v>
      </c>
      <c r="O331" t="str">
        <f>IF($A331="","",IFERROR(VLOOKUP($A331,Data_Raw!$A:$G,6,FALSE),""))</f>
        <v>BTO</v>
      </c>
      <c r="P331" t="str">
        <f>IF($A331="","",IFERROR(VLOOKUP($A331,Data_Raw!$A:$G,7,FALSE),""))</f>
        <v>Transportation</v>
      </c>
      <c r="Q331">
        <f>IF($A331="","",SUMIFS(AI_PF!$AP:$AP,AI_PF!$A:$A,$A331))</f>
        <v>70000000000</v>
      </c>
      <c r="R331">
        <f>IF($A331="","",SUMIFS(AI_PF!$AW:$AW,AI_PF!$A:$A,$A331))</f>
        <v>68121582734</v>
      </c>
      <c r="S331">
        <f>IF($A331="","",SUMIFS(AI_PF!$AZ:$AZ,AI_PF!$A:$A,$A331))</f>
        <v>13338105419</v>
      </c>
      <c r="T331">
        <f>IF($A331="","",SUMIFS(AI_PF!$CA:$CA,AI_PF!$A:$A,$A331))</f>
        <v>54940056476</v>
      </c>
      <c r="U331">
        <f>IF($A331="","",SUMIFS(AI_PF!$CE:$CE,AI_PF!$A:$A,$A331))</f>
        <v>54783477315</v>
      </c>
      <c r="V331">
        <f>IF($A331="","",IFERROR(VLOOKUP($A331,AI_PF!$A:$CO,93,FALSE),""))</f>
        <v>6.6515884999999999</v>
      </c>
      <c r="W331">
        <f>IF($A331="","",COUNTIF(AI_PF!$A:$A,$A331))</f>
        <v>1</v>
      </c>
      <c r="X331">
        <f ca="1">IF($A331="","",COUNTIF(LookThrough!$A:$A,J331))</f>
        <v>0</v>
      </c>
    </row>
    <row r="332" spans="1:24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47756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IF($A332="","",IFERROR(VLOOKUP($A332,Data_Raw!$A:$G,5,FALSE),""))</f>
        <v>US</v>
      </c>
      <c r="O332" t="str">
        <f>IF($A332="","",IFERROR(VLOOKUP($A332,Data_Raw!$A:$G,6,FALSE),""))</f>
        <v>Direct Lending</v>
      </c>
      <c r="P332" t="str">
        <f>IF($A332="","",IFERROR(VLOOKUP($A332,Data_Raw!$A:$G,7,FALSE),""))</f>
        <v>Senior</v>
      </c>
      <c r="Q332">
        <f>IF($A332="","",SUMIFS(AI_PF!$AP:$AP,AI_PF!$A:$A,$A332))</f>
        <v>70000000000</v>
      </c>
      <c r="R332">
        <f>IF($A332="","",SUMIFS(AI_PF!$AW:$AW,AI_PF!$A:$A,$A332))</f>
        <v>62848873442</v>
      </c>
      <c r="S332">
        <f>IF($A332="","",SUMIFS(AI_PF!$AZ:$AZ,AI_PF!$A:$A,$A332))</f>
        <v>0</v>
      </c>
      <c r="T332">
        <f>IF($A332="","",SUMIFS(AI_PF!$CA:$CA,AI_PF!$A:$A,$A332))</f>
        <v>62848873442</v>
      </c>
      <c r="U332">
        <f>IF($A332="","",SUMIFS(AI_PF!$CE:$CE,AI_PF!$A:$A,$A332))</f>
        <v>68045810127</v>
      </c>
      <c r="V332">
        <f>IF($A332="","",IFERROR(VLOOKUP($A332,AI_PF!$A:$CO,93,FALSE),""))</f>
        <v>14.627934098243719</v>
      </c>
      <c r="W332">
        <f>IF($A332="","",COUNTIF(AI_PF!$A:$A,$A332))</f>
        <v>1</v>
      </c>
      <c r="X332">
        <f ca="1">IF($A332="","",COUNTIF(LookThrough!$A:$A,J332))</f>
        <v>335</v>
      </c>
    </row>
    <row r="333" spans="1:24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IF($A333="","",IFERROR(VLOOKUP($A333,Data_Raw!$A:$G,5,FALSE),""))</f>
        <v>US</v>
      </c>
      <c r="O333" t="str">
        <f>IF($A333="","",IFERROR(VLOOKUP($A333,Data_Raw!$A:$G,6,FALSE),""))</f>
        <v>Senior|Value-add</v>
      </c>
      <c r="P333" t="str">
        <f>IF($A333="","",IFERROR(VLOOKUP($A333,Data_Raw!$A:$G,7,FALSE),""))</f>
        <v>General</v>
      </c>
      <c r="Q333">
        <f>IF($A333="","",SUMIFS(AI_PF!$AP:$AP,AI_PF!$A:$A,$A333))</f>
        <v>77500000000</v>
      </c>
      <c r="R333">
        <f>IF($A333="","",SUMIFS(AI_PF!$AW:$AW,AI_PF!$A:$A,$A333))</f>
        <v>60621718689</v>
      </c>
      <c r="S333">
        <f>IF($A333="","",SUMIFS(AI_PF!$AZ:$AZ,AI_PF!$A:$A,$A333))</f>
        <v>2205723781</v>
      </c>
      <c r="T333">
        <f>IF($A333="","",SUMIFS(AI_PF!$CA:$CA,AI_PF!$A:$A,$A333))</f>
        <v>58431049155</v>
      </c>
      <c r="U333">
        <f>IF($A333="","",SUMIFS(AI_PF!$CE:$CE,AI_PF!$A:$A,$A333))</f>
        <v>59326180473</v>
      </c>
      <c r="V333">
        <f>IF($A333="","",IFERROR(VLOOKUP($A333,AI_PF!$A:$CO,93,FALSE),""))</f>
        <v>1.5996596217155459</v>
      </c>
      <c r="W333">
        <f>IF($A333="","",COUNTIF(AI_PF!$A:$A,$A333))</f>
        <v>1</v>
      </c>
      <c r="X333">
        <f ca="1">IF($A333="","",COUNTIF(LookThrough!$A:$A,J333))</f>
        <v>0</v>
      </c>
    </row>
    <row r="334" spans="1:24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IF($A334="","",IFERROR(VLOOKUP($A334,Data_Raw!$A:$G,5,FALSE),""))</f>
        <v>KOR</v>
      </c>
      <c r="O334" t="str">
        <f>IF($A334="","",IFERROR(VLOOKUP($A334,Data_Raw!$A:$G,6,FALSE),""))</f>
        <v>BTL</v>
      </c>
      <c r="P334" t="str">
        <f>IF($A334="","",IFERROR(VLOOKUP($A334,Data_Raw!$A:$G,7,FALSE),""))</f>
        <v>Transportation</v>
      </c>
      <c r="Q334">
        <f>IF($A334="","",SUMIFS(AI_PF!$AP:$AP,AI_PF!$A:$A,$A334))</f>
        <v>50000000000</v>
      </c>
      <c r="R334">
        <f>IF($A334="","",SUMIFS(AI_PF!$AW:$AW,AI_PF!$A:$A,$A334))</f>
        <v>38893631000</v>
      </c>
      <c r="S334">
        <f>IF($A334="","",SUMIFS(AI_PF!$AZ:$AZ,AI_PF!$A:$A,$A334))</f>
        <v>7778725</v>
      </c>
      <c r="T334">
        <f>IF($A334="","",SUMIFS(AI_PF!$CA:$CA,AI_PF!$A:$A,$A334))</f>
        <v>38893631000</v>
      </c>
      <c r="U334">
        <f>IF($A334="","",SUMIFS(AI_PF!$CE:$CE,AI_PF!$A:$A,$A334))</f>
        <v>38885852275</v>
      </c>
      <c r="V334">
        <f>IF($A334="","",IFERROR(VLOOKUP($A334,AI_PF!$A:$CO,93,FALSE),""))</f>
        <v>4.1173953000000001</v>
      </c>
      <c r="W334">
        <f>IF($A334="","",COUNTIF(AI_PF!$A:$A,$A334))</f>
        <v>2</v>
      </c>
      <c r="X334">
        <f ca="1">IF($A334="","",COUNTIF(LookThrough!$A:$A,J334))</f>
        <v>0</v>
      </c>
    </row>
    <row r="335" spans="1:24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IF($A335="","",IFERROR(VLOOKUP($A335,Data_Raw!$A:$G,5,FALSE),""))</f>
        <v>US</v>
      </c>
      <c r="O335" t="str">
        <f>IF($A335="","",IFERROR(VLOOKUP($A335,Data_Raw!$A:$G,6,FALSE),""))</f>
        <v>Direct Lending</v>
      </c>
      <c r="P335" t="str">
        <f>IF($A335="","",IFERROR(VLOOKUP($A335,Data_Raw!$A:$G,7,FALSE),""))</f>
        <v>Senior</v>
      </c>
      <c r="Q335">
        <f>IF($A335="","",SUMIFS(AI_PF!$AP:$AP,AI_PF!$A:$A,$A335))</f>
        <v>98000000000</v>
      </c>
      <c r="R335">
        <f>IF($A335="","",SUMIFS(AI_PF!$AW:$AW,AI_PF!$A:$A,$A335))</f>
        <v>62146164504</v>
      </c>
      <c r="S335">
        <f>IF($A335="","",SUMIFS(AI_PF!$AZ:$AZ,AI_PF!$A:$A,$A335))</f>
        <v>0</v>
      </c>
      <c r="T335">
        <f>IF($A335="","",SUMIFS(AI_PF!$CA:$CA,AI_PF!$A:$A,$A335))</f>
        <v>62146164504</v>
      </c>
      <c r="U335">
        <f>IF($A335="","",SUMIFS(AI_PF!$CE:$CE,AI_PF!$A:$A,$A335))</f>
        <v>60146333930</v>
      </c>
      <c r="V335">
        <f>IF($A335="","",IFERROR(VLOOKUP($A335,AI_PF!$A:$CO,93,FALSE),""))</f>
        <v>15.672728419303898</v>
      </c>
      <c r="W335">
        <f>IF($A335="","",COUNTIF(AI_PF!$A:$A,$A335))</f>
        <v>1</v>
      </c>
      <c r="X335">
        <f ca="1">IF($A335="","",COUNTIF(LookThrough!$A:$A,J335))</f>
        <v>83</v>
      </c>
    </row>
    <row r="336" spans="1:24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IF($A336="","",IFERROR(VLOOKUP($A336,Data_Raw!$A:$G,5,FALSE),""))</f>
        <v>US</v>
      </c>
      <c r="O336" t="str">
        <f>IF($A336="","",IFERROR(VLOOKUP($A336,Data_Raw!$A:$G,6,FALSE),""))</f>
        <v>Early</v>
      </c>
      <c r="P336" t="str">
        <f>IF($A336="","",IFERROR(VLOOKUP($A336,Data_Raw!$A:$G,7,FALSE),""))</f>
        <v>AI</v>
      </c>
      <c r="Q336">
        <f>IF($A336="","",SUMIFS(AI_PF!$AP:$AP,AI_PF!$A:$A,$A336))</f>
        <v>17422221600</v>
      </c>
      <c r="R336">
        <f>IF($A336="","",SUMIFS(AI_PF!$AW:$AW,AI_PF!$A:$A,$A336))</f>
        <v>10806020944</v>
      </c>
      <c r="S336">
        <f>IF($A336="","",SUMIFS(AI_PF!$AZ:$AZ,AI_PF!$A:$A,$A336))</f>
        <v>0</v>
      </c>
      <c r="T336">
        <f>IF($A336="","",SUMIFS(AI_PF!$CA:$CA,AI_PF!$A:$A,$A336))</f>
        <v>10806020944</v>
      </c>
      <c r="U336">
        <f>IF($A336="","",SUMIFS(AI_PF!$CE:$CE,AI_PF!$A:$A,$A336))</f>
        <v>12974483896</v>
      </c>
      <c r="V336">
        <f>IF($A336="","",IFERROR(VLOOKUP($A336,AI_PF!$A:$CO,93,FALSE),""))</f>
        <v>26.72607243061066</v>
      </c>
      <c r="W336">
        <f>IF($A336="","",COUNTIF(AI_PF!$A:$A,$A336))</f>
        <v>1</v>
      </c>
      <c r="X336">
        <f ca="1">IF($A336="","",COUNTIF(LookThrough!$A:$A,J336))</f>
        <v>27</v>
      </c>
    </row>
    <row r="337" spans="1:24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IF($A337="","",IFERROR(VLOOKUP($A337,Data_Raw!$A:$G,5,FALSE),""))</f>
        <v>US</v>
      </c>
      <c r="O337" t="str">
        <f>IF($A337="","",IFERROR(VLOOKUP($A337,Data_Raw!$A:$G,6,FALSE),""))</f>
        <v>Early</v>
      </c>
      <c r="P337" t="str">
        <f>IF($A337="","",IFERROR(VLOOKUP($A337,Data_Raw!$A:$G,7,FALSE),""))</f>
        <v>AI</v>
      </c>
      <c r="Q337">
        <f>IF($A337="","",SUMIFS(AI_PF!$AP:$AP,AI_PF!$A:$A,$A337))</f>
        <v>21777777000</v>
      </c>
      <c r="R337">
        <f>IF($A337="","",SUMIFS(AI_PF!$AW:$AW,AI_PF!$A:$A,$A337))</f>
        <v>14394038184</v>
      </c>
      <c r="S337">
        <f>IF($A337="","",SUMIFS(AI_PF!$AZ:$AZ,AI_PF!$A:$A,$A337))</f>
        <v>0</v>
      </c>
      <c r="T337">
        <f>IF($A337="","",SUMIFS(AI_PF!$CA:$CA,AI_PF!$A:$A,$A337))</f>
        <v>14394038184</v>
      </c>
      <c r="U337">
        <f>IF($A337="","",SUMIFS(AI_PF!$CE:$CE,AI_PF!$A:$A,$A337))</f>
        <v>24750722264</v>
      </c>
      <c r="V337">
        <f>IF($A337="","",IFERROR(VLOOKUP($A337,AI_PF!$A:$CO,93,FALSE),""))</f>
        <v>102.97765851020813</v>
      </c>
      <c r="W337">
        <f>IF($A337="","",COUNTIF(AI_PF!$A:$A,$A337))</f>
        <v>1</v>
      </c>
      <c r="X337">
        <f ca="1">IF($A337="","",COUNTIF(LookThrough!$A:$A,J337))</f>
        <v>32</v>
      </c>
    </row>
    <row r="338" spans="1:24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IF($A338="","",IFERROR(VLOOKUP($A338,Data_Raw!$A:$G,5,FALSE),""))</f>
        <v>US</v>
      </c>
      <c r="O338" t="str">
        <f>IF($A338="","",IFERROR(VLOOKUP($A338,Data_Raw!$A:$G,6,FALSE),""))</f>
        <v>Late</v>
      </c>
      <c r="P338" t="str">
        <f>IF($A338="","",IFERROR(VLOOKUP($A338,Data_Raw!$A:$G,7,FALSE),""))</f>
        <v>General</v>
      </c>
      <c r="Q338">
        <f>IF($A338="","",SUMIFS(AI_PF!$AP:$AP,AI_PF!$A:$A,$A338))</f>
        <v>50400000000</v>
      </c>
      <c r="R338">
        <f>IF($A338="","",SUMIFS(AI_PF!$AW:$AW,AI_PF!$A:$A,$A338))</f>
        <v>48569832000</v>
      </c>
      <c r="S338">
        <f>IF($A338="","",SUMIFS(AI_PF!$AZ:$AZ,AI_PF!$A:$A,$A338))</f>
        <v>0</v>
      </c>
      <c r="T338">
        <f>IF($A338="","",SUMIFS(AI_PF!$CA:$CA,AI_PF!$A:$A,$A338))</f>
        <v>48569832000</v>
      </c>
      <c r="U338">
        <f>IF($A338="","",SUMIFS(AI_PF!$CE:$CE,AI_PF!$A:$A,$A338))</f>
        <v>67221589786</v>
      </c>
      <c r="V338">
        <f>IF($A338="","",IFERROR(VLOOKUP($A338,AI_PF!$A:$CO,93,FALSE),""))</f>
        <v>42.130052447319031</v>
      </c>
      <c r="W338">
        <f>IF($A338="","",COUNTIF(AI_PF!$A:$A,$A338))</f>
        <v>1</v>
      </c>
      <c r="X338">
        <f ca="1">IF($A338="","",COUNTIF(LookThrough!$A:$A,J338))</f>
        <v>29</v>
      </c>
    </row>
    <row r="339" spans="1:24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IF($A339="","",IFERROR(VLOOKUP($A339,Data_Raw!$A:$G,5,FALSE),""))</f>
        <v>KOR</v>
      </c>
      <c r="O339" t="str">
        <f>IF($A339="","",IFERROR(VLOOKUP($A339,Data_Raw!$A:$G,6,FALSE),""))</f>
        <v>NPL</v>
      </c>
      <c r="P339" t="str">
        <f>IF($A339="","",IFERROR(VLOOKUP($A339,Data_Raw!$A:$G,7,FALSE),""))</f>
        <v>Distressed</v>
      </c>
      <c r="Q339">
        <f>IF($A339="","",SUMIFS(AI_PF!$AP:$AP,AI_PF!$A:$A,$A339))</f>
        <v>80000000000</v>
      </c>
      <c r="R339">
        <f>IF($A339="","",SUMIFS(AI_PF!$AW:$AW,AI_PF!$A:$A,$A339))</f>
        <v>50247280520</v>
      </c>
      <c r="S339">
        <f>IF($A339="","",SUMIFS(AI_PF!$AZ:$AZ,AI_PF!$A:$A,$A339))</f>
        <v>19547475990</v>
      </c>
      <c r="T339">
        <f>IF($A339="","",SUMIFS(AI_PF!$CA:$CA,AI_PF!$A:$A,$A339))</f>
        <v>30699804530</v>
      </c>
      <c r="U339">
        <f>IF($A339="","",SUMIFS(AI_PF!$CE:$CE,AI_PF!$A:$A,$A339))</f>
        <v>29686803080</v>
      </c>
      <c r="V339">
        <f>IF($A339="","",IFERROR(VLOOKUP($A339,AI_PF!$A:$CO,93,FALSE),""))</f>
        <v>11.969293951988218</v>
      </c>
      <c r="W339">
        <f>IF($A339="","",COUNTIF(AI_PF!$A:$A,$A339))</f>
        <v>1</v>
      </c>
      <c r="X339">
        <f ca="1">IF($A339="","",COUNTIF(LookThrough!$A:$A,J339))</f>
        <v>0</v>
      </c>
    </row>
    <row r="340" spans="1:24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IF($A340="","",IFERROR(VLOOKUP($A340,Data_Raw!$A:$G,5,FALSE),""))</f>
        <v>KOR</v>
      </c>
      <c r="O340" t="str">
        <f>IF($A340="","",IFERROR(VLOOKUP($A340,Data_Raw!$A:$G,6,FALSE),""))</f>
        <v>PF대출</v>
      </c>
      <c r="P340" t="str">
        <f>IF($A340="","",IFERROR(VLOOKUP($A340,Data_Raw!$A:$G,7,FALSE),""))</f>
        <v>Residential</v>
      </c>
      <c r="Q340">
        <f>IF($A340="","",SUMIFS(AI_PF!$AP:$AP,AI_PF!$A:$A,$A340))</f>
        <v>72230000000</v>
      </c>
      <c r="R340">
        <f>IF($A340="","",SUMIFS(AI_PF!$AW:$AW,AI_PF!$A:$A,$A340))</f>
        <v>43300000000</v>
      </c>
      <c r="S340">
        <f>IF($A340="","",SUMIFS(AI_PF!$AZ:$AZ,AI_PF!$A:$A,$A340))</f>
        <v>0</v>
      </c>
      <c r="T340">
        <f>IF($A340="","",SUMIFS(AI_PF!$CA:$CA,AI_PF!$A:$A,$A340))</f>
        <v>43300000000</v>
      </c>
      <c r="U340">
        <f>IF($A340="","",SUMIFS(AI_PF!$CE:$CE,AI_PF!$A:$A,$A340))</f>
        <v>43300000000</v>
      </c>
      <c r="V340">
        <f>IF($A340="","",IFERROR(VLOOKUP($A340,AI_PF!$A:$CO,93,FALSE),""))</f>
        <v>5.6872008999999997</v>
      </c>
      <c r="W340">
        <f>IF($A340="","",COUNTIF(AI_PF!$A:$A,$A340))</f>
        <v>1</v>
      </c>
      <c r="X340">
        <f ca="1">IF($A340="","",COUNTIF(LookThrough!$A:$A,J340))</f>
        <v>0</v>
      </c>
    </row>
    <row r="341" spans="1:24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IF($A341="","",IFERROR(VLOOKUP($A341,Data_Raw!$A:$G,5,FALSE),""))</f>
        <v>Global</v>
      </c>
      <c r="O341" t="str">
        <f>IF($A341="","",IFERROR(VLOOKUP($A341,Data_Raw!$A:$G,6,FALSE),""))</f>
        <v>Late</v>
      </c>
      <c r="P341" t="str">
        <f>IF($A341="","",IFERROR(VLOOKUP($A341,Data_Raw!$A:$G,7,FALSE),""))</f>
        <v>Synthetic Bio|Ag-tech</v>
      </c>
      <c r="Q341">
        <f>IF($A341="","",SUMIFS(AI_PF!$AP:$AP,AI_PF!$A:$A,$A341))</f>
        <v>16000000000</v>
      </c>
      <c r="R341">
        <f>IF($A341="","",SUMIFS(AI_PF!$AW:$AW,AI_PF!$A:$A,$A341))</f>
        <v>7304526415</v>
      </c>
      <c r="S341">
        <f>IF($A341="","",SUMIFS(AI_PF!$AZ:$AZ,AI_PF!$A:$A,$A341))</f>
        <v>149463000</v>
      </c>
      <c r="T341">
        <f>IF($A341="","",SUMIFS(AI_PF!$CA:$CA,AI_PF!$A:$A,$A341))</f>
        <v>7155895415</v>
      </c>
      <c r="U341">
        <f>IF($A341="","",SUMIFS(AI_PF!$CE:$CE,AI_PF!$A:$A,$A341))</f>
        <v>6261042457</v>
      </c>
      <c r="V341">
        <f>IF($A341="","",IFERROR(VLOOKUP($A341,AI_PF!$A:$CO,93,FALSE),""))</f>
        <v>-9.5932653546333331</v>
      </c>
      <c r="W341">
        <f>IF($A341="","",COUNTIF(AI_PF!$A:$A,$A341))</f>
        <v>1</v>
      </c>
      <c r="X341">
        <f ca="1">IF($A341="","",COUNTIF(LookThrough!$A:$A,J341))</f>
        <v>21</v>
      </c>
    </row>
    <row r="342" spans="1:24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IF($A342="","",IFERROR(VLOOKUP($A342,Data_Raw!$A:$G,5,FALSE),""))</f>
        <v>Global</v>
      </c>
      <c r="O342" t="str">
        <f>IF($A342="","",IFERROR(VLOOKUP($A342,Data_Raw!$A:$G,6,FALSE),""))</f>
        <v>Late</v>
      </c>
      <c r="P342" t="str">
        <f>IF($A342="","",IFERROR(VLOOKUP($A342,Data_Raw!$A:$G,7,FALSE),""))</f>
        <v>A&amp;D|Security</v>
      </c>
      <c r="Q342">
        <f>IF($A342="","",SUMIFS(AI_PF!$AP:$AP,AI_PF!$A:$A,$A342))</f>
        <v>16000000000</v>
      </c>
      <c r="R342">
        <f>IF($A342="","",SUMIFS(AI_PF!$AW:$AW,AI_PF!$A:$A,$A342))</f>
        <v>4905819359</v>
      </c>
      <c r="S342">
        <f>IF($A342="","",SUMIFS(AI_PF!$AZ:$AZ,AI_PF!$A:$A,$A342))</f>
        <v>0</v>
      </c>
      <c r="T342">
        <f>IF($A342="","",SUMIFS(AI_PF!$CA:$CA,AI_PF!$A:$A,$A342))</f>
        <v>4905819359</v>
      </c>
      <c r="U342">
        <f>IF($A342="","",SUMIFS(AI_PF!$CE:$CE,AI_PF!$A:$A,$A342))</f>
        <v>5483835168</v>
      </c>
      <c r="V342">
        <f>IF($A342="","",IFERROR(VLOOKUP($A342,AI_PF!$A:$CO,93,FALSE),""))</f>
        <v>12.025132775306702</v>
      </c>
      <c r="W342">
        <f>IF($A342="","",COUNTIF(AI_PF!$A:$A,$A342))</f>
        <v>1</v>
      </c>
      <c r="X342">
        <f ca="1">IF($A342="","",COUNTIF(LookThrough!$A:$A,J342))</f>
        <v>6</v>
      </c>
    </row>
    <row r="343" spans="1:24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IF($A343="","",IFERROR(VLOOKUP($A343,Data_Raw!$A:$G,5,FALSE),""))</f>
        <v>Global</v>
      </c>
      <c r="O343" t="str">
        <f>IF($A343="","",IFERROR(VLOOKUP($A343,Data_Raw!$A:$G,6,FALSE),""))</f>
        <v>PE Secondary</v>
      </c>
      <c r="P343" t="str">
        <f>IF($A343="","",IFERROR(VLOOKUP($A343,Data_Raw!$A:$G,7,FALSE),""))</f>
        <v>General</v>
      </c>
      <c r="Q343">
        <f>IF($A343="","",SUMIFS(AI_PF!$AP:$AP,AI_PF!$A:$A,$A343))</f>
        <v>98000000000</v>
      </c>
      <c r="R343">
        <f>IF($A343="","",SUMIFS(AI_PF!$AW:$AW,AI_PF!$A:$A,$A343))</f>
        <v>54841945598</v>
      </c>
      <c r="S343">
        <f>IF($A343="","",SUMIFS(AI_PF!$AZ:$AZ,AI_PF!$A:$A,$A343))</f>
        <v>3500015496</v>
      </c>
      <c r="T343">
        <f>IF($A343="","",SUMIFS(AI_PF!$CA:$CA,AI_PF!$A:$A,$A343))</f>
        <v>51417250808</v>
      </c>
      <c r="U343">
        <f>IF($A343="","",SUMIFS(AI_PF!$CE:$CE,AI_PF!$A:$A,$A343))</f>
        <v>65750392459</v>
      </c>
      <c r="V343">
        <f>IF($A343="","",IFERROR(VLOOKUP($A343,AI_PF!$A:$CO,93,FALSE),""))</f>
        <v>36.319708228111281</v>
      </c>
      <c r="W343">
        <f>IF($A343="","",COUNTIF(AI_PF!$A:$A,$A343))</f>
        <v>1</v>
      </c>
      <c r="X343">
        <f ca="1">IF($A343="","",COUNTIF(LookThrough!$A:$A,J343))</f>
        <v>0</v>
      </c>
    </row>
    <row r="344" spans="1:24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 t="str">
        <f>IF($A344="","",IFERROR(VLOOKUP($A344,AI_PF!$A:$V,22,FALSE),""))</f>
        <v>최초 설정일로부터 11년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IF($A344="","",IFERROR(VLOOKUP($A344,Data_Raw!$A:$G,5,FALSE),""))</f>
        <v>Asia</v>
      </c>
      <c r="O344" t="str">
        <f>IF($A344="","",IFERROR(VLOOKUP($A344,Data_Raw!$A:$G,6,FALSE),""))</f>
        <v>Mezzanine|Value-add</v>
      </c>
      <c r="P344" t="str">
        <f>IF($A344="","",IFERROR(VLOOKUP($A344,Data_Raw!$A:$G,7,FALSE),""))</f>
        <v>General</v>
      </c>
      <c r="Q344">
        <f>IF($A344="","",SUMIFS(AI_PF!$AP:$AP,AI_PF!$A:$A,$A344))</f>
        <v>44000000000</v>
      </c>
      <c r="R344">
        <f>IF($A344="","",SUMIFS(AI_PF!$AW:$AW,AI_PF!$A:$A,$A344))</f>
        <v>17201050500</v>
      </c>
      <c r="S344">
        <f>IF($A344="","",SUMIFS(AI_PF!$AZ:$AZ,AI_PF!$A:$A,$A344))</f>
        <v>0</v>
      </c>
      <c r="T344">
        <f>IF($A344="","",SUMIFS(AI_PF!$CA:$CA,AI_PF!$A:$A,$A344))</f>
        <v>17201050500</v>
      </c>
      <c r="U344">
        <f>IF($A344="","",SUMIFS(AI_PF!$CE:$CE,AI_PF!$A:$A,$A344))</f>
        <v>20778086489</v>
      </c>
      <c r="V344">
        <f>IF($A344="","",IFERROR(VLOOKUP($A344,AI_PF!$A:$CO,93,FALSE),""))</f>
        <v>17.90680825710297</v>
      </c>
      <c r="W344">
        <f>IF($A344="","",COUNTIF(AI_PF!$A:$A,$A344))</f>
        <v>1</v>
      </c>
      <c r="X344">
        <f ca="1">IF($A344="","",COUNTIF(LookThrough!$A:$A,J344))</f>
        <v>0</v>
      </c>
    </row>
    <row r="345" spans="1:24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IF($A345="","",IFERROR(VLOOKUP($A345,Data_Raw!$A:$G,5,FALSE),""))</f>
        <v>KOR</v>
      </c>
      <c r="O345" t="str">
        <f>IF($A345="","",IFERROR(VLOOKUP($A345,Data_Raw!$A:$G,6,FALSE),""))</f>
        <v>PF대출</v>
      </c>
      <c r="P345" t="str">
        <f>IF($A345="","",IFERROR(VLOOKUP($A345,Data_Raw!$A:$G,7,FALSE),""))</f>
        <v>Mixed</v>
      </c>
      <c r="Q345">
        <f>IF($A345="","",SUMIFS(AI_PF!$AP:$AP,AI_PF!$A:$A,$A345))</f>
        <v>40000000000</v>
      </c>
      <c r="R345">
        <f>IF($A345="","",SUMIFS(AI_PF!$AW:$AW,AI_PF!$A:$A,$A345))</f>
        <v>20345000000</v>
      </c>
      <c r="S345">
        <f>IF($A345="","",SUMIFS(AI_PF!$AZ:$AZ,AI_PF!$A:$A,$A345))</f>
        <v>11460000000</v>
      </c>
      <c r="T345">
        <f>IF($A345="","",SUMIFS(AI_PF!$CA:$CA,AI_PF!$A:$A,$A345))</f>
        <v>8958727756</v>
      </c>
      <c r="U345">
        <f>IF($A345="","",SUMIFS(AI_PF!$CE:$CE,AI_PF!$A:$A,$A345))</f>
        <v>8998713237</v>
      </c>
      <c r="V345">
        <f>IF($A345="","",IFERROR(VLOOKUP($A345,AI_PF!$A:$CO,93,FALSE),""))</f>
        <v>5.1960268616676339</v>
      </c>
      <c r="W345">
        <f>IF($A345="","",COUNTIF(AI_PF!$A:$A,$A345))</f>
        <v>1</v>
      </c>
      <c r="X345">
        <f ca="1">IF($A345="","",COUNTIF(LookThrough!$A:$A,J345))</f>
        <v>3</v>
      </c>
    </row>
    <row r="346" spans="1:24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IF($A346="","",IFERROR(VLOOKUP($A346,Data_Raw!$A:$G,5,FALSE),""))</f>
        <v>Global</v>
      </c>
      <c r="O346" t="str">
        <f>IF($A346="","",IFERROR(VLOOKUP($A346,Data_Raw!$A:$G,6,FALSE),""))</f>
        <v>hybrid</v>
      </c>
      <c r="P346" t="str">
        <f>IF($A346="","",IFERROR(VLOOKUP($A346,Data_Raw!$A:$G,7,FALSE),""))</f>
        <v>General</v>
      </c>
      <c r="Q346">
        <f>IF($A346="","",SUMIFS(AI_PF!$AP:$AP,AI_PF!$A:$A,$A346))</f>
        <v>112000000000</v>
      </c>
      <c r="R346">
        <f>IF($A346="","",SUMIFS(AI_PF!$AW:$AW,AI_PF!$A:$A,$A346))</f>
        <v>93485000000</v>
      </c>
      <c r="S346">
        <f>IF($A346="","",SUMIFS(AI_PF!$AZ:$AZ,AI_PF!$A:$A,$A346))</f>
        <v>0</v>
      </c>
      <c r="T346">
        <f>IF($A346="","",SUMIFS(AI_PF!$CA:$CA,AI_PF!$A:$A,$A346))</f>
        <v>93485000000</v>
      </c>
      <c r="U346">
        <f>IF($A346="","",SUMIFS(AI_PF!$CE:$CE,AI_PF!$A:$A,$A346))</f>
        <v>118277376748</v>
      </c>
      <c r="V346">
        <f>IF($A346="","",IFERROR(VLOOKUP($A346,AI_PF!$A:$CO,93,FALSE),""))</f>
        <v>21.284622550010681</v>
      </c>
      <c r="W346">
        <f>IF($A346="","",COUNTIF(AI_PF!$A:$A,$A346))</f>
        <v>1</v>
      </c>
      <c r="X346">
        <f ca="1">IF($A346="","",COUNTIF(LookThrough!$A:$A,J346))</f>
        <v>0</v>
      </c>
    </row>
    <row r="347" spans="1:24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IF($A347="","",IFERROR(VLOOKUP($A347,Data_Raw!$A:$G,5,FALSE),""))</f>
        <v>Global</v>
      </c>
      <c r="O347" t="str">
        <f>IF($A347="","",IFERROR(VLOOKUP($A347,Data_Raw!$A:$G,6,FALSE),""))</f>
        <v>Early</v>
      </c>
      <c r="P347" t="str">
        <f>IF($A347="","",IFERROR(VLOOKUP($A347,Data_Raw!$A:$G,7,FALSE),""))</f>
        <v>AI</v>
      </c>
      <c r="Q347">
        <f>IF($A347="","",SUMIFS(AI_PF!$AP:$AP,AI_PF!$A:$A,$A347))</f>
        <v>48000000000</v>
      </c>
      <c r="R347">
        <f>IF($A347="","",SUMIFS(AI_PF!$AW:$AW,AI_PF!$A:$A,$A347))</f>
        <v>19024442285</v>
      </c>
      <c r="S347">
        <f>IF($A347="","",SUMIFS(AI_PF!$AZ:$AZ,AI_PF!$A:$A,$A347))</f>
        <v>0</v>
      </c>
      <c r="T347">
        <f>IF($A347="","",SUMIFS(AI_PF!$CA:$CA,AI_PF!$A:$A,$A347))</f>
        <v>19024442285</v>
      </c>
      <c r="U347">
        <f>IF($A347="","",SUMIFS(AI_PF!$CE:$CE,AI_PF!$A:$A,$A347))</f>
        <v>19024442285</v>
      </c>
      <c r="V347">
        <f>IF($A347="","",IFERROR(VLOOKUP($A347,AI_PF!$A:$CO,93,FALSE),""))</f>
        <v>-2.9802322387695313E-7</v>
      </c>
      <c r="W347">
        <f>IF($A347="","",COUNTIF(AI_PF!$A:$A,$A347))</f>
        <v>1</v>
      </c>
      <c r="X347">
        <f ca="1">IF($A347="","",COUNTIF(LookThrough!$A:$A,J347))</f>
        <v>0</v>
      </c>
    </row>
    <row r="348" spans="1:24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IF($A348="","",IFERROR(VLOOKUP($A348,Data_Raw!$A:$G,5,FALSE),""))</f>
        <v>KOR</v>
      </c>
      <c r="O348" t="str">
        <f>IF($A348="","",IFERROR(VLOOKUP($A348,Data_Raw!$A:$G,6,FALSE),""))</f>
        <v>PF대출</v>
      </c>
      <c r="P348" t="str">
        <f>IF($A348="","",IFERROR(VLOOKUP($A348,Data_Raw!$A:$G,7,FALSE),""))</f>
        <v>Office</v>
      </c>
      <c r="Q348">
        <f>IF($A348="","",SUMIFS(AI_PF!$AP:$AP,AI_PF!$A:$A,$A348))</f>
        <v>150000000000</v>
      </c>
      <c r="R348">
        <f>IF($A348="","",SUMIFS(AI_PF!$AW:$AW,AI_PF!$A:$A,$A348))</f>
        <v>97000000000</v>
      </c>
      <c r="S348">
        <f>IF($A348="","",SUMIFS(AI_PF!$AZ:$AZ,AI_PF!$A:$A,$A348))</f>
        <v>147440000</v>
      </c>
      <c r="T348">
        <f>IF($A348="","",SUMIFS(AI_PF!$CA:$CA,AI_PF!$A:$A,$A348))</f>
        <v>97000000000</v>
      </c>
      <c r="U348">
        <f>IF($A348="","",SUMIFS(AI_PF!$CE:$CE,AI_PF!$A:$A,$A348))</f>
        <v>96852560000</v>
      </c>
      <c r="V348">
        <f>IF($A348="","",IFERROR(VLOOKUP($A348,AI_PF!$A:$CO,93,FALSE),""))</f>
        <v>6.2693664</v>
      </c>
      <c r="W348">
        <f>IF($A348="","",COUNTIF(AI_PF!$A:$A,$A348))</f>
        <v>1</v>
      </c>
      <c r="X348">
        <f ca="1">IF($A348="","",COUNTIF(LookThrough!$A:$A,J348))</f>
        <v>0</v>
      </c>
    </row>
    <row r="349" spans="1:24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 t="str">
        <f>IF($A349="","",IFERROR(VLOOKUP($A349,Data_Raw!$A:$G,5,FALSE),""))</f>
        <v>Global</v>
      </c>
      <c r="O349" t="str">
        <f>IF($A349="","",IFERROR(VLOOKUP($A349,Data_Raw!$A:$G,6,FALSE),""))</f>
        <v>Late</v>
      </c>
      <c r="P349" t="str">
        <f>IF($A349="","",IFERROR(VLOOKUP($A349,Data_Raw!$A:$G,7,FALSE),""))</f>
        <v>General</v>
      </c>
      <c r="Q349">
        <f>IF($A349="","",SUMIFS(AI_PF!$AP:$AP,AI_PF!$A:$A,$A349))</f>
        <v>300000000000</v>
      </c>
      <c r="R349">
        <f>IF($A349="","",SUMIFS(AI_PF!$AW:$AW,AI_PF!$A:$A,$A349))</f>
        <v>66816960069</v>
      </c>
      <c r="S349">
        <f>IF($A349="","",SUMIFS(AI_PF!$AZ:$AZ,AI_PF!$A:$A,$A349))</f>
        <v>0</v>
      </c>
      <c r="T349">
        <f>IF($A349="","",SUMIFS(AI_PF!$CA:$CA,AI_PF!$A:$A,$A349))</f>
        <v>66816960069</v>
      </c>
      <c r="U349">
        <f>IF($A349="","",SUMIFS(AI_PF!$CE:$CE,AI_PF!$A:$A,$A349))</f>
        <v>67214244736</v>
      </c>
      <c r="V349">
        <f>IF($A349="","",IFERROR(VLOOKUP($A349,AI_PF!$A:$CO,93,FALSE),""))</f>
        <v>2.3478135466575627</v>
      </c>
      <c r="W349">
        <f>IF($A349="","",COUNTIF(AI_PF!$A:$A,$A349))</f>
        <v>1</v>
      </c>
      <c r="X349">
        <f ca="1">IF($A349="","",COUNTIF(LookThrough!$A:$A,J349))</f>
        <v>0</v>
      </c>
    </row>
    <row r="350" spans="1:24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 t="str">
        <f>IF($A350="","",IFERROR(VLOOKUP($A350,Data_Raw!$A:$G,5,FALSE),""))</f>
        <v>Global</v>
      </c>
      <c r="O350" t="str">
        <f>IF($A350="","",IFERROR(VLOOKUP($A350,Data_Raw!$A:$G,6,FALSE),""))</f>
        <v>hybrid</v>
      </c>
      <c r="P350" t="str">
        <f>IF($A350="","",IFERROR(VLOOKUP($A350,Data_Raw!$A:$G,7,FALSE),""))</f>
        <v>General</v>
      </c>
      <c r="Q350">
        <f>IF($A350="","",SUMIFS(AI_PF!$AP:$AP,AI_PF!$A:$A,$A350))</f>
        <v>15000000000</v>
      </c>
      <c r="R350">
        <f>IF($A350="","",SUMIFS(AI_PF!$AW:$AW,AI_PF!$A:$A,$A350))</f>
        <v>3149037804</v>
      </c>
      <c r="S350">
        <f>IF($A350="","",SUMIFS(AI_PF!$AZ:$AZ,AI_PF!$A:$A,$A350))</f>
        <v>0</v>
      </c>
      <c r="T350">
        <f>IF($A350="","",SUMIFS(AI_PF!$CA:$CA,AI_PF!$A:$A,$A350))</f>
        <v>3149037804</v>
      </c>
      <c r="U350">
        <f>IF($A350="","",SUMIFS(AI_PF!$CE:$CE,AI_PF!$A:$A,$A350))</f>
        <v>3543452480</v>
      </c>
      <c r="V350">
        <f>IF($A350="","",IFERROR(VLOOKUP($A350,AI_PF!$A:$CO,93,FALSE),""))</f>
        <v>11.828705668449402</v>
      </c>
      <c r="W350">
        <f>IF($A350="","",COUNTIF(AI_PF!$A:$A,$A350))</f>
        <v>1</v>
      </c>
      <c r="X350">
        <f ca="1">IF($A350="","",COUNTIF(LookThrough!$A:$A,J350))</f>
        <v>3</v>
      </c>
    </row>
    <row r="351" spans="1:24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IF($A351="","",IFERROR(VLOOKUP($A351,Data_Raw!$A:$G,5,FALSE),""))</f>
        <v>Global</v>
      </c>
      <c r="O351" t="str">
        <f>IF($A351="","",IFERROR(VLOOKUP($A351,Data_Raw!$A:$G,6,FALSE),""))</f>
        <v>Opportunistic</v>
      </c>
      <c r="P351" t="str">
        <f>IF($A351="","",IFERROR(VLOOKUP($A351,Data_Raw!$A:$G,7,FALSE),""))</f>
        <v>Distressed</v>
      </c>
      <c r="Q351">
        <f>IF($A351="","",SUMIFS(AI_PF!$AP:$AP,AI_PF!$A:$A,$A351))</f>
        <v>80000000000</v>
      </c>
      <c r="R351">
        <f>IF($A351="","",SUMIFS(AI_PF!$AW:$AW,AI_PF!$A:$A,$A351))</f>
        <v>44439143065</v>
      </c>
      <c r="S351">
        <f>IF($A351="","",SUMIFS(AI_PF!$AZ:$AZ,AI_PF!$A:$A,$A351))</f>
        <v>0</v>
      </c>
      <c r="T351">
        <f>IF($A351="","",SUMIFS(AI_PF!$CA:$CA,AI_PF!$A:$A,$A351))</f>
        <v>44439143065</v>
      </c>
      <c r="U351">
        <f>IF($A351="","",SUMIFS(AI_PF!$CE:$CE,AI_PF!$A:$A,$A351))</f>
        <v>44966594038</v>
      </c>
      <c r="V351">
        <f>IF($A351="","",IFERROR(VLOOKUP($A351,AI_PF!$A:$CO,93,FALSE),""))</f>
        <v>23.577848076820377</v>
      </c>
      <c r="W351">
        <f>IF($A351="","",COUNTIF(AI_PF!$A:$A,$A351))</f>
        <v>1</v>
      </c>
      <c r="X351">
        <f ca="1">IF($A351="","",COUNTIF(LookThrough!$A:$A,J351))</f>
        <v>19</v>
      </c>
    </row>
    <row r="352" spans="1:24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IF($A352="","",IFERROR(VLOOKUP($A352,Data_Raw!$A:$G,5,FALSE),""))</f>
        <v>Global</v>
      </c>
      <c r="O352" t="str">
        <f>IF($A352="","",IFERROR(VLOOKUP($A352,Data_Raw!$A:$G,6,FALSE),""))</f>
        <v>Senior|Value-add</v>
      </c>
      <c r="P352" t="str">
        <f>IF($A352="","",IFERROR(VLOOKUP($A352,Data_Raw!$A:$G,7,FALSE),""))</f>
        <v>General</v>
      </c>
      <c r="Q352">
        <f>IF($A352="","",SUMIFS(AI_PF!$AP:$AP,AI_PF!$A:$A,$A352))</f>
        <v>140000000000</v>
      </c>
      <c r="R352">
        <f>IF($A352="","",SUMIFS(AI_PF!$AW:$AW,AI_PF!$A:$A,$A352))</f>
        <v>63998876374</v>
      </c>
      <c r="S352">
        <f>IF($A352="","",SUMIFS(AI_PF!$AZ:$AZ,AI_PF!$A:$A,$A352))</f>
        <v>3814864834</v>
      </c>
      <c r="T352">
        <f>IF($A352="","",SUMIFS(AI_PF!$CA:$CA,AI_PF!$A:$A,$A352))</f>
        <v>60041056833</v>
      </c>
      <c r="U352">
        <f>IF($A352="","",SUMIFS(AI_PF!$CE:$CE,AI_PF!$A:$A,$A352))</f>
        <v>57644449945</v>
      </c>
      <c r="V352">
        <f>IF($A352="","",IFERROR(VLOOKUP($A352,AI_PF!$A:$CO,93,FALSE),""))</f>
        <v>-5.5000463128089896</v>
      </c>
      <c r="W352">
        <f>IF($A352="","",COUNTIF(AI_PF!$A:$A,$A352))</f>
        <v>1</v>
      </c>
      <c r="X352">
        <f ca="1">IF($A352="","",COUNTIF(LookThrough!$A:$A,J352))</f>
        <v>0</v>
      </c>
    </row>
    <row r="353" spans="1:24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IF($A353="","",IFERROR(VLOOKUP($A353,Data_Raw!$A:$G,5,FALSE),""))</f>
        <v>Global</v>
      </c>
      <c r="O353" t="str">
        <f>IF($A353="","",IFERROR(VLOOKUP($A353,Data_Raw!$A:$G,6,FALSE),""))</f>
        <v>hybrid</v>
      </c>
      <c r="P353" t="str">
        <f>IF($A353="","",IFERROR(VLOOKUP($A353,Data_Raw!$A:$G,7,FALSE),""))</f>
        <v>General</v>
      </c>
      <c r="Q353">
        <f>IF($A353="","",SUMIFS(AI_PF!$AP:$AP,AI_PF!$A:$A,$A353))</f>
        <v>96000000000</v>
      </c>
      <c r="R353">
        <f>IF($A353="","",SUMIFS(AI_PF!$AW:$AW,AI_PF!$A:$A,$A353))</f>
        <v>11722411173</v>
      </c>
      <c r="S353">
        <f>IF($A353="","",SUMIFS(AI_PF!$AZ:$AZ,AI_PF!$A:$A,$A353))</f>
        <v>0</v>
      </c>
      <c r="T353">
        <f>IF($A353="","",SUMIFS(AI_PF!$CA:$CA,AI_PF!$A:$A,$A353))</f>
        <v>11722411173</v>
      </c>
      <c r="U353">
        <f>IF($A353="","",SUMIFS(AI_PF!$CE:$CE,AI_PF!$A:$A,$A353))</f>
        <v>11520370400</v>
      </c>
      <c r="V353">
        <f>IF($A353="","",IFERROR(VLOOKUP($A353,AI_PF!$A:$CO,93,FALSE),""))</f>
        <v>-3.5362169146537794</v>
      </c>
      <c r="W353">
        <f>IF($A353="","",COUNTIF(AI_PF!$A:$A,$A353))</f>
        <v>1</v>
      </c>
      <c r="X353">
        <f ca="1">IF($A353="","",COUNTIF(LookThrough!$A:$A,J353))</f>
        <v>0</v>
      </c>
    </row>
    <row r="354" spans="1:24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IF($A354="","",IFERROR(VLOOKUP($A354,Data_Raw!$A:$G,5,FALSE),""))</f>
        <v>US</v>
      </c>
      <c r="O354" t="str">
        <f>IF($A354="","",IFERROR(VLOOKUP($A354,Data_Raw!$A:$G,6,FALSE),""))</f>
        <v>Opportunistic</v>
      </c>
      <c r="P354" t="str">
        <f>IF($A354="","",IFERROR(VLOOKUP($A354,Data_Raw!$A:$G,7,FALSE),""))</f>
        <v>General</v>
      </c>
      <c r="Q354">
        <f>IF($A354="","",SUMIFS(AI_PF!$AP:$AP,AI_PF!$A:$A,$A354))</f>
        <v>112000000000</v>
      </c>
      <c r="R354">
        <f>IF($A354="","",SUMIFS(AI_PF!$AW:$AW,AI_PF!$A:$A,$A354))</f>
        <v>16121875000</v>
      </c>
      <c r="S354">
        <f>IF($A354="","",SUMIFS(AI_PF!$AZ:$AZ,AI_PF!$A:$A,$A354))</f>
        <v>0</v>
      </c>
      <c r="T354">
        <f>IF($A354="","",SUMIFS(AI_PF!$CA:$CA,AI_PF!$A:$A,$A354))</f>
        <v>16121875000</v>
      </c>
      <c r="U354">
        <f>IF($A354="","",SUMIFS(AI_PF!$CE:$CE,AI_PF!$A:$A,$A354))</f>
        <v>15987910305</v>
      </c>
      <c r="V354">
        <f>IF($A354="","",IFERROR(VLOOKUP($A354,AI_PF!$A:$CO,93,FALSE),""))</f>
        <v>-2.4331709742546082</v>
      </c>
      <c r="W354">
        <f>IF($A354="","",COUNTIF(AI_PF!$A:$A,$A354))</f>
        <v>1</v>
      </c>
      <c r="X354">
        <f ca="1">IF($A354="","",COUNTIF(LookThrough!$A:$A,J354))</f>
        <v>0</v>
      </c>
    </row>
    <row r="355" spans="1:24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IF($A355="","",IFERROR(VLOOKUP($A355,Data_Raw!$A:$G,5,FALSE),""))</f>
        <v>Global</v>
      </c>
      <c r="O355" t="str">
        <f>IF($A355="","",IFERROR(VLOOKUP($A355,Data_Raw!$A:$G,6,FALSE),""))</f>
        <v>Venture Debt</v>
      </c>
      <c r="P355" t="str">
        <f>IF($A355="","",IFERROR(VLOOKUP($A355,Data_Raw!$A:$G,7,FALSE),""))</f>
        <v>Mixed</v>
      </c>
      <c r="Q355">
        <f>IF($A355="","",SUMIFS(AI_PF!$AP:$AP,AI_PF!$A:$A,$A355))</f>
        <v>5600000000</v>
      </c>
      <c r="R355">
        <f>IF($A355="","",SUMIFS(AI_PF!$AW:$AW,AI_PF!$A:$A,$A355))</f>
        <v>2335109311</v>
      </c>
      <c r="S355">
        <f>IF($A355="","",SUMIFS(AI_PF!$AZ:$AZ,AI_PF!$A:$A,$A355))</f>
        <v>75281430</v>
      </c>
      <c r="T355">
        <f>IF($A355="","",SUMIFS(AI_PF!$CA:$CA,AI_PF!$A:$A,$A355))</f>
        <v>2260838773</v>
      </c>
      <c r="U355">
        <f>IF($A355="","",SUMIFS(AI_PF!$CE:$CE,AI_PF!$A:$A,$A355))</f>
        <v>2285620401</v>
      </c>
      <c r="V355">
        <f>IF($A355="","",IFERROR(VLOOKUP($A355,AI_PF!$A:$CO,93,FALSE),""))</f>
        <v>3.1155404448509216</v>
      </c>
      <c r="W355">
        <f>IF($A355="","",COUNTIF(AI_PF!$A:$A,$A355))</f>
        <v>1</v>
      </c>
      <c r="X355">
        <f ca="1">IF($A355="","",COUNTIF(LookThrough!$A:$A,J355))</f>
        <v>0</v>
      </c>
    </row>
    <row r="356" spans="1:24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IF($A356="","",IFERROR(VLOOKUP($A356,Data_Raw!$A:$G,5,FALSE),""))</f>
        <v>KOR</v>
      </c>
      <c r="O356" t="str">
        <f>IF($A356="","",IFERROR(VLOOKUP($A356,Data_Raw!$A:$G,6,FALSE),""))</f>
        <v>담보대출</v>
      </c>
      <c r="P356" t="str">
        <f>IF($A356="","",IFERROR(VLOOKUP($A356,Data_Raw!$A:$G,7,FALSE),""))</f>
        <v>Office</v>
      </c>
      <c r="Q356">
        <f>IF($A356="","",SUMIFS(AI_PF!$AP:$AP,AI_PF!$A:$A,$A356))</f>
        <v>135000000000</v>
      </c>
      <c r="R356">
        <f>IF($A356="","",SUMIFS(AI_PF!$AW:$AW,AI_PF!$A:$A,$A356))</f>
        <v>135000000000</v>
      </c>
      <c r="S356">
        <f>IF($A356="","",SUMIFS(AI_PF!$AZ:$AZ,AI_PF!$A:$A,$A356))</f>
        <v>102600000</v>
      </c>
      <c r="T356">
        <f>IF($A356="","",SUMIFS(AI_PF!$CA:$CA,AI_PF!$A:$A,$A356))</f>
        <v>135000000000</v>
      </c>
      <c r="U356">
        <f>IF($A356="","",SUMIFS(AI_PF!$CE:$CE,AI_PF!$A:$A,$A356))</f>
        <v>134897400000</v>
      </c>
      <c r="V356">
        <f>IF($A356="","",IFERROR(VLOOKUP($A356,AI_PF!$A:$CO,93,FALSE),""))</f>
        <v>4.5598409000000002</v>
      </c>
      <c r="W356">
        <f>IF($A356="","",COUNTIF(AI_PF!$A:$A,$A356))</f>
        <v>1</v>
      </c>
      <c r="X356">
        <f ca="1">IF($A356="","",COUNTIF(LookThrough!$A:$A,J356))</f>
        <v>0</v>
      </c>
    </row>
    <row r="357" spans="1:24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IF($A357="","",IFERROR(VLOOKUP($A357,Data_Raw!$A:$G,5,FALSE),""))</f>
        <v>KOR</v>
      </c>
      <c r="O357" t="str">
        <f>IF($A357="","",IFERROR(VLOOKUP($A357,Data_Raw!$A:$G,6,FALSE),""))</f>
        <v>담보대출</v>
      </c>
      <c r="P357" t="str">
        <f>IF($A357="","",IFERROR(VLOOKUP($A357,Data_Raw!$A:$G,7,FALSE),""))</f>
        <v>Retail</v>
      </c>
      <c r="Q357">
        <f>IF($A357="","",SUMIFS(AI_PF!$AP:$AP,AI_PF!$A:$A,$A357))</f>
        <v>30000000000</v>
      </c>
      <c r="R357">
        <f>IF($A357="","",SUMIFS(AI_PF!$AW:$AW,AI_PF!$A:$A,$A357))</f>
        <v>30000000000</v>
      </c>
      <c r="S357">
        <f>IF($A357="","",SUMIFS(AI_PF!$AZ:$AZ,AI_PF!$A:$A,$A357))</f>
        <v>294182425</v>
      </c>
      <c r="T357">
        <f>IF($A357="","",SUMIFS(AI_PF!$CA:$CA,AI_PF!$A:$A,$A357))</f>
        <v>30000000000</v>
      </c>
      <c r="U357">
        <f>IF($A357="","",SUMIFS(AI_PF!$CE:$CE,AI_PF!$A:$A,$A357))</f>
        <v>29705817575</v>
      </c>
      <c r="V357">
        <f>IF($A357="","",IFERROR(VLOOKUP($A357,AI_PF!$A:$CO,93,FALSE),""))</f>
        <v>5.0175124999999996</v>
      </c>
      <c r="W357">
        <f>IF($A357="","",COUNTIF(AI_PF!$A:$A,$A357))</f>
        <v>1</v>
      </c>
      <c r="X357">
        <f ca="1">IF($A357="","",COUNTIF(LookThrough!$A:$A,J357))</f>
        <v>0</v>
      </c>
    </row>
    <row r="358" spans="1:24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IF($A358="","",IFERROR(VLOOKUP($A358,Data_Raw!$A:$G,5,FALSE),""))</f>
        <v>Global</v>
      </c>
      <c r="O358" t="str">
        <f>IF($A358="","",IFERROR(VLOOKUP($A358,Data_Raw!$A:$G,6,FALSE),""))</f>
        <v>Buyout</v>
      </c>
      <c r="P358" t="str">
        <f>IF($A358="","",IFERROR(VLOOKUP($A358,Data_Raw!$A:$G,7,FALSE),""))</f>
        <v>General</v>
      </c>
      <c r="Q358">
        <f>IF($A358="","",SUMIFS(AI_PF!$AP:$AP,AI_PF!$A:$A,$A358))</f>
        <v>70000000000</v>
      </c>
      <c r="R358">
        <f>IF($A358="","",SUMIFS(AI_PF!$AW:$AW,AI_PF!$A:$A,$A358))</f>
        <v>418338905</v>
      </c>
      <c r="S358">
        <f>IF($A358="","",SUMIFS(AI_PF!$AZ:$AZ,AI_PF!$A:$A,$A358))</f>
        <v>0</v>
      </c>
      <c r="T358">
        <f>IF($A358="","",SUMIFS(AI_PF!$CA:$CA,AI_PF!$A:$A,$A358))</f>
        <v>418338905</v>
      </c>
      <c r="U358">
        <f>IF($A358="","",SUMIFS(AI_PF!$CE:$CE,AI_PF!$A:$A,$A358))</f>
        <v>430836407</v>
      </c>
      <c r="V358">
        <f>IF($A358="","",IFERROR(VLOOKUP($A358,AI_PF!$A:$CO,93,FALSE),""))</f>
        <v>11.108470559120178</v>
      </c>
      <c r="W358">
        <f>IF($A358="","",COUNTIF(AI_PF!$A:$A,$A358))</f>
        <v>1</v>
      </c>
      <c r="X358">
        <f ca="1">IF($A358="","",COUNTIF(LookThrough!$A:$A,J358))</f>
        <v>0</v>
      </c>
    </row>
    <row r="359" spans="1:24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IF($A359="","",IFERROR(VLOOKUP($A359,Data_Raw!$A:$G,5,FALSE),""))</f>
        <v>KOR</v>
      </c>
      <c r="O359" t="str">
        <f>IF($A359="","",IFERROR(VLOOKUP($A359,Data_Raw!$A:$G,6,FALSE),""))</f>
        <v>PF대출</v>
      </c>
      <c r="P359" t="str">
        <f>IF($A359="","",IFERROR(VLOOKUP($A359,Data_Raw!$A:$G,7,FALSE),""))</f>
        <v>Data Center</v>
      </c>
      <c r="Q359">
        <f>IF($A359="","",SUMIFS(AI_PF!$AP:$AP,AI_PF!$A:$A,$A359))</f>
        <v>100000000000</v>
      </c>
      <c r="R359">
        <f>IF($A359="","",SUMIFS(AI_PF!$AW:$AW,AI_PF!$A:$A,$A359))</f>
        <v>100000000000</v>
      </c>
      <c r="S359">
        <f>IF($A359="","",SUMIFS(AI_PF!$AZ:$AZ,AI_PF!$A:$A,$A359))</f>
        <v>1044566330</v>
      </c>
      <c r="T359">
        <f>IF($A359="","",SUMIFS(AI_PF!$CA:$CA,AI_PF!$A:$A,$A359))</f>
        <v>100000000000</v>
      </c>
      <c r="U359">
        <f>IF($A359="","",SUMIFS(AI_PF!$CE:$CE,AI_PF!$A:$A,$A359))</f>
        <v>98955433670</v>
      </c>
      <c r="V359">
        <f>IF($A359="","",IFERROR(VLOOKUP($A359,AI_PF!$A:$CO,93,FALSE),""))</f>
        <v>5.1807657000000003</v>
      </c>
      <c r="W359">
        <f>IF($A359="","",COUNTIF(AI_PF!$A:$A,$A359))</f>
        <v>1</v>
      </c>
      <c r="X359">
        <f ca="1">IF($A359="","",COUNTIF(LookThrough!$A:$A,J359))</f>
        <v>0</v>
      </c>
    </row>
    <row r="360" spans="1:24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IF($A360="","",IFERROR(VLOOKUP($A360,Data_Raw!$A:$G,5,FALSE),""))</f>
        <v>KOR</v>
      </c>
      <c r="O360" t="str">
        <f>IF($A360="","",IFERROR(VLOOKUP($A360,Data_Raw!$A:$G,6,FALSE),""))</f>
        <v>담보대출</v>
      </c>
      <c r="P360" t="str">
        <f>IF($A360="","",IFERROR(VLOOKUP($A360,Data_Raw!$A:$G,7,FALSE),""))</f>
        <v>Office</v>
      </c>
      <c r="Q360">
        <f>IF($A360="","",SUMIFS(AI_PF!$AP:$AP,AI_PF!$A:$A,$A360))</f>
        <v>108900000000</v>
      </c>
      <c r="R360">
        <f>IF($A360="","",SUMIFS(AI_PF!$AW:$AW,AI_PF!$A:$A,$A360))</f>
        <v>108900000000</v>
      </c>
      <c r="S360">
        <f>IF($A360="","",SUMIFS(AI_PF!$AZ:$AZ,AI_PF!$A:$A,$A360))</f>
        <v>54450000</v>
      </c>
      <c r="T360">
        <f>IF($A360="","",SUMIFS(AI_PF!$CA:$CA,AI_PF!$A:$A,$A360))</f>
        <v>108900000000</v>
      </c>
      <c r="U360">
        <f>IF($A360="","",SUMIFS(AI_PF!$CE:$CE,AI_PF!$A:$A,$A360))</f>
        <v>108845550000</v>
      </c>
      <c r="V360">
        <f>IF($A360="","",IFERROR(VLOOKUP($A360,AI_PF!$A:$CO,93,FALSE),""))</f>
        <v>4.3606457000000001</v>
      </c>
      <c r="W360">
        <f>IF($A360="","",COUNTIF(AI_PF!$A:$A,$A360))</f>
        <v>1</v>
      </c>
      <c r="X360">
        <f ca="1">IF($A360="","",COUNTIF(LookThrough!$A:$A,J360))</f>
        <v>0</v>
      </c>
    </row>
    <row r="361" spans="1:24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IF($A361="","",IFERROR(VLOOKUP($A361,Data_Raw!$A:$G,5,FALSE),""))</f>
        <v>US</v>
      </c>
      <c r="O361" t="str">
        <f>IF($A361="","",IFERROR(VLOOKUP($A361,Data_Raw!$A:$G,6,FALSE),""))</f>
        <v>Early</v>
      </c>
      <c r="P361" t="str">
        <f>IF($A361="","",IFERROR(VLOOKUP($A361,Data_Raw!$A:$G,7,FALSE),""))</f>
        <v>General</v>
      </c>
      <c r="Q361">
        <f>IF($A361="","",SUMIFS(AI_PF!$AP:$AP,AI_PF!$A:$A,$A361))</f>
        <v>28000000000</v>
      </c>
      <c r="R361">
        <f>IF($A361="","",SUMIFS(AI_PF!$AW:$AW,AI_PF!$A:$A,$A361))</f>
        <v>8125465000</v>
      </c>
      <c r="S361">
        <f>IF($A361="","",SUMIFS(AI_PF!$AZ:$AZ,AI_PF!$A:$A,$A361))</f>
        <v>0</v>
      </c>
      <c r="T361">
        <f>IF($A361="","",SUMIFS(AI_PF!$CA:$CA,AI_PF!$A:$A,$A361))</f>
        <v>8125465000</v>
      </c>
      <c r="U361">
        <f>IF($A361="","",SUMIFS(AI_PF!$CE:$CE,AI_PF!$A:$A,$A361))</f>
        <v>10223664735</v>
      </c>
      <c r="V361">
        <f>IF($A361="","",IFERROR(VLOOKUP($A361,AI_PF!$A:$CO,93,FALSE),""))</f>
        <v>73.801726102828979</v>
      </c>
      <c r="W361">
        <f>IF($A361="","",COUNTIF(AI_PF!$A:$A,$A361))</f>
        <v>1</v>
      </c>
      <c r="X361">
        <f ca="1">IF($A361="","",COUNTIF(LookThrough!$A:$A,J361))</f>
        <v>8</v>
      </c>
    </row>
    <row r="362" spans="1:24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IF($A362="","",IFERROR(VLOOKUP($A362,Data_Raw!$A:$G,5,FALSE),""))</f>
        <v>KOR</v>
      </c>
      <c r="O362" t="str">
        <f>IF($A362="","",IFERROR(VLOOKUP($A362,Data_Raw!$A:$G,6,FALSE),""))</f>
        <v>BTO</v>
      </c>
      <c r="P362" t="str">
        <f>IF($A362="","",IFERROR(VLOOKUP($A362,Data_Raw!$A:$G,7,FALSE),""))</f>
        <v>Transportation</v>
      </c>
      <c r="Q362">
        <f>IF($A362="","",SUMIFS(AI_PF!$AP:$AP,AI_PF!$A:$A,$A362))</f>
        <v>203110000000</v>
      </c>
      <c r="R362">
        <f>IF($A362="","",SUMIFS(AI_PF!$AW:$AW,AI_PF!$A:$A,$A362))</f>
        <v>94858361804</v>
      </c>
      <c r="S362">
        <f>IF($A362="","",SUMIFS(AI_PF!$AZ:$AZ,AI_PF!$A:$A,$A362))</f>
        <v>0</v>
      </c>
      <c r="T362">
        <f>IF($A362="","",SUMIFS(AI_PF!$CA:$CA,AI_PF!$A:$A,$A362))</f>
        <v>94858361804</v>
      </c>
      <c r="U362">
        <f>IF($A362="","",SUMIFS(AI_PF!$CE:$CE,AI_PF!$A:$A,$A362))</f>
        <v>95860686252</v>
      </c>
      <c r="V362">
        <f>IF($A362="","",IFERROR(VLOOKUP($A362,AI_PF!$A:$CO,93,FALSE),""))</f>
        <v>5.0896265999999999</v>
      </c>
      <c r="W362">
        <f>IF($A362="","",COUNTIF(AI_PF!$A:$A,$A362))</f>
        <v>3</v>
      </c>
      <c r="X362">
        <f ca="1">IF($A362="","",COUNTIF(LookThrough!$A:$A,J362))</f>
        <v>0</v>
      </c>
    </row>
    <row r="363" spans="1:24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IF($A363="","",IFERROR(VLOOKUP($A363,Data_Raw!$A:$G,5,FALSE),""))</f>
        <v>KOR</v>
      </c>
      <c r="O363" t="str">
        <f>IF($A363="","",IFERROR(VLOOKUP($A363,Data_Raw!$A:$G,6,FALSE),""))</f>
        <v>PF대출</v>
      </c>
      <c r="P363" t="str">
        <f>IF($A363="","",IFERROR(VLOOKUP($A363,Data_Raw!$A:$G,7,FALSE),""))</f>
        <v>Residential</v>
      </c>
      <c r="Q363">
        <f>IF($A363="","",SUMIFS(AI_PF!$AP:$AP,AI_PF!$A:$A,$A363))</f>
        <v>50000000000</v>
      </c>
      <c r="R363">
        <f>IF($A363="","",SUMIFS(AI_PF!$AW:$AW,AI_PF!$A:$A,$A363))</f>
        <v>3770000000</v>
      </c>
      <c r="S363">
        <f>IF($A363="","",SUMIFS(AI_PF!$AZ:$AZ,AI_PF!$A:$A,$A363))</f>
        <v>0</v>
      </c>
      <c r="T363">
        <f>IF($A363="","",SUMIFS(AI_PF!$CA:$CA,AI_PF!$A:$A,$A363))</f>
        <v>3770000000</v>
      </c>
      <c r="U363">
        <f>IF($A363="","",SUMIFS(AI_PF!$CE:$CE,AI_PF!$A:$A,$A363))</f>
        <v>3770000000</v>
      </c>
      <c r="V363">
        <f>IF($A363="","",IFERROR(VLOOKUP($A363,AI_PF!$A:$CO,93,FALSE),""))</f>
        <v>4.381386</v>
      </c>
      <c r="W363">
        <f>IF($A363="","",COUNTIF(AI_PF!$A:$A,$A363))</f>
        <v>1</v>
      </c>
      <c r="X363">
        <f ca="1">IF($A363="","",COUNTIF(LookThrough!$A:$A,J363))</f>
        <v>0</v>
      </c>
    </row>
    <row r="364" spans="1:24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IF($A364="","",IFERROR(VLOOKUP($A364,Data_Raw!$A:$G,5,FALSE),""))</f>
        <v>KOR</v>
      </c>
      <c r="O364" t="str">
        <f>IF($A364="","",IFERROR(VLOOKUP($A364,Data_Raw!$A:$G,6,FALSE),""))</f>
        <v>PF대출</v>
      </c>
      <c r="P364" t="str">
        <f>IF($A364="","",IFERROR(VLOOKUP($A364,Data_Raw!$A:$G,7,FALSE),""))</f>
        <v>Residential</v>
      </c>
      <c r="Q364">
        <f>IF($A364="","",SUMIFS(AI_PF!$AP:$AP,AI_PF!$A:$A,$A364))</f>
        <v>70000000000</v>
      </c>
      <c r="R364">
        <f>IF($A364="","",SUMIFS(AI_PF!$AW:$AW,AI_PF!$A:$A,$A364))</f>
        <v>70000000000</v>
      </c>
      <c r="S364">
        <f>IF($A364="","",SUMIFS(AI_PF!$AZ:$AZ,AI_PF!$A:$A,$A364))</f>
        <v>106399999</v>
      </c>
      <c r="T364">
        <f>IF($A364="","",SUMIFS(AI_PF!$CA:$CA,AI_PF!$A:$A,$A364))</f>
        <v>70000000000</v>
      </c>
      <c r="U364">
        <f>IF($A364="","",SUMIFS(AI_PF!$CE:$CE,AI_PF!$A:$A,$A364))</f>
        <v>69893600001</v>
      </c>
      <c r="V364">
        <f>IF($A364="","",IFERROR(VLOOKUP($A364,AI_PF!$A:$CO,93,FALSE),""))</f>
        <v>4.1495638000000001</v>
      </c>
      <c r="W364">
        <f>IF($A364="","",COUNTIF(AI_PF!$A:$A,$A364))</f>
        <v>2</v>
      </c>
      <c r="X364">
        <f ca="1">IF($A364="","",COUNTIF(LookThrough!$A:$A,J364))</f>
        <v>0</v>
      </c>
    </row>
    <row r="365" spans="1:24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IF($A365="","",IFERROR(VLOOKUP($A365,Data_Raw!$A:$G,5,FALSE),""))</f>
        <v>KOR</v>
      </c>
      <c r="O365" t="str">
        <f>IF($A365="","",IFERROR(VLOOKUP($A365,Data_Raw!$A:$G,6,FALSE),""))</f>
        <v>담보대출</v>
      </c>
      <c r="P365" t="str">
        <f>IF($A365="","",IFERROR(VLOOKUP($A365,Data_Raw!$A:$G,7,FALSE),""))</f>
        <v>Office</v>
      </c>
      <c r="Q365">
        <f>IF($A365="","",SUMIFS(AI_PF!$AP:$AP,AI_PF!$A:$A,$A365))</f>
        <v>100000000000</v>
      </c>
      <c r="R365">
        <f>IF($A365="","",SUMIFS(AI_PF!$AW:$AW,AI_PF!$A:$A,$A365))</f>
        <v>100000000000</v>
      </c>
      <c r="S365">
        <f>IF($A365="","",SUMIFS(AI_PF!$AZ:$AZ,AI_PF!$A:$A,$A365))</f>
        <v>188209137</v>
      </c>
      <c r="T365">
        <f>IF($A365="","",SUMIFS(AI_PF!$CA:$CA,AI_PF!$A:$A,$A365))</f>
        <v>100000000000</v>
      </c>
      <c r="U365">
        <f>IF($A365="","",SUMIFS(AI_PF!$CE:$CE,AI_PF!$A:$A,$A365))</f>
        <v>99811790863</v>
      </c>
      <c r="V365">
        <f>IF($A365="","",IFERROR(VLOOKUP($A365,AI_PF!$A:$CO,93,FALSE),""))</f>
        <v>4.0481829999999999</v>
      </c>
      <c r="W365">
        <f>IF($A365="","",COUNTIF(AI_PF!$A:$A,$A365))</f>
        <v>1</v>
      </c>
      <c r="X365">
        <f ca="1">IF($A365="","",COUNTIF(LookThrough!$A:$A,J365))</f>
        <v>0</v>
      </c>
    </row>
    <row r="366" spans="1:24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IF($A366="","",IFERROR(VLOOKUP($A366,Data_Raw!$A:$G,5,FALSE),""))</f>
        <v>US</v>
      </c>
      <c r="O366" t="str">
        <f>IF($A366="","",IFERROR(VLOOKUP($A366,Data_Raw!$A:$G,6,FALSE),""))</f>
        <v>Senior|Core</v>
      </c>
      <c r="P366" t="str">
        <f>IF($A366="","",IFERROR(VLOOKUP($A366,Data_Raw!$A:$G,7,FALSE),""))</f>
        <v>General</v>
      </c>
      <c r="Q366">
        <f>IF($A366="","",SUMIFS(AI_PF!$AP:$AP,AI_PF!$A:$A,$A366))</f>
        <v>140000000000</v>
      </c>
      <c r="R366">
        <f>IF($A366="","",SUMIFS(AI_PF!$AW:$AW,AI_PF!$A:$A,$A366))</f>
        <v>90505997921</v>
      </c>
      <c r="S366">
        <f>IF($A366="","",SUMIFS(AI_PF!$AZ:$AZ,AI_PF!$A:$A,$A366))</f>
        <v>0</v>
      </c>
      <c r="T366">
        <f>IF($A366="","",SUMIFS(AI_PF!$CA:$CA,AI_PF!$A:$A,$A366))</f>
        <v>90505997921</v>
      </c>
      <c r="U366">
        <f>IF($A366="","",SUMIFS(AI_PF!$CE:$CE,AI_PF!$A:$A,$A366))</f>
        <v>88190417455</v>
      </c>
      <c r="V366">
        <f>IF($A366="","",IFERROR(VLOOKUP($A366,AI_PF!$A:$CO,93,FALSE),""))</f>
        <v>-3.6798754334449777</v>
      </c>
      <c r="W366">
        <f>IF($A366="","",COUNTIF(AI_PF!$A:$A,$A366))</f>
        <v>1</v>
      </c>
      <c r="X366">
        <f ca="1">IF($A366="","",COUNTIF(LookThrough!$A:$A,J366))</f>
        <v>0</v>
      </c>
    </row>
    <row r="367" spans="1:24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IF($A367="","",IFERROR(VLOOKUP($A367,Data_Raw!$A:$G,5,FALSE),""))</f>
        <v>US</v>
      </c>
      <c r="O367" t="str">
        <f>IF($A367="","",IFERROR(VLOOKUP($A367,Data_Raw!$A:$G,6,FALSE),""))</f>
        <v>Opportunistic</v>
      </c>
      <c r="P367" t="str">
        <f>IF($A367="","",IFERROR(VLOOKUP($A367,Data_Raw!$A:$G,7,FALSE),""))</f>
        <v>Mixed</v>
      </c>
      <c r="Q367">
        <f>IF($A367="","",SUMIFS(AI_PF!$AP:$AP,AI_PF!$A:$A,$A367))</f>
        <v>42000000000</v>
      </c>
      <c r="R367">
        <f>IF($A367="","",SUMIFS(AI_PF!$AW:$AW,AI_PF!$A:$A,$A367))</f>
        <v>21733421262</v>
      </c>
      <c r="S367">
        <f>IF($A367="","",SUMIFS(AI_PF!$AZ:$AZ,AI_PF!$A:$A,$A367))</f>
        <v>0</v>
      </c>
      <c r="T367">
        <f>IF($A367="","",SUMIFS(AI_PF!$CA:$CA,AI_PF!$A:$A,$A367))</f>
        <v>21733421262</v>
      </c>
      <c r="U367">
        <f>IF($A367="","",SUMIFS(AI_PF!$CE:$CE,AI_PF!$A:$A,$A367))</f>
        <v>22879787870</v>
      </c>
      <c r="V367">
        <f>IF($A367="","",IFERROR(VLOOKUP($A367,AI_PF!$A:$CO,93,FALSE),""))</f>
        <v>10.440762639045717</v>
      </c>
      <c r="W367">
        <f>IF($A367="","",COUNTIF(AI_PF!$A:$A,$A367))</f>
        <v>1</v>
      </c>
      <c r="X367">
        <f ca="1">IF($A367="","",COUNTIF(LookThrough!$A:$A,J367))</f>
        <v>1</v>
      </c>
    </row>
    <row r="368" spans="1:24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IF($A368="","",IFERROR(VLOOKUP($A368,Data_Raw!$A:$G,5,FALSE),""))</f>
        <v>KOR</v>
      </c>
      <c r="O368" t="str">
        <f>IF($A368="","",IFERROR(VLOOKUP($A368,Data_Raw!$A:$G,6,FALSE),""))</f>
        <v>BTO</v>
      </c>
      <c r="P368" t="str">
        <f>IF($A368="","",IFERROR(VLOOKUP($A368,Data_Raw!$A:$G,7,FALSE),""))</f>
        <v>Transportation</v>
      </c>
      <c r="Q368">
        <f>IF($A368="","",SUMIFS(AI_PF!$AP:$AP,AI_PF!$A:$A,$A368))</f>
        <v>273500000000</v>
      </c>
      <c r="R368">
        <f>IF($A368="","",SUMIFS(AI_PF!$AW:$AW,AI_PF!$A:$A,$A368))</f>
        <v>9837365853</v>
      </c>
      <c r="S368">
        <f>IF($A368="","",SUMIFS(AI_PF!$AZ:$AZ,AI_PF!$A:$A,$A368))</f>
        <v>0</v>
      </c>
      <c r="T368">
        <f>IF($A368="","",SUMIFS(AI_PF!$CA:$CA,AI_PF!$A:$A,$A368))</f>
        <v>9837365853</v>
      </c>
      <c r="U368">
        <f>IF($A368="","",SUMIFS(AI_PF!$CE:$CE,AI_PF!$A:$A,$A368))</f>
        <v>9876688718</v>
      </c>
      <c r="V368">
        <f>IF($A368="","",IFERROR(VLOOKUP($A368,AI_PF!$A:$CO,93,FALSE),""))</f>
        <v>0</v>
      </c>
      <c r="W368">
        <f>IF($A368="","",COUNTIF(AI_PF!$A:$A,$A368))</f>
        <v>2</v>
      </c>
      <c r="X368">
        <f ca="1">IF($A368="","",COUNTIF(LookThrough!$A:$A,J368))</f>
        <v>0</v>
      </c>
    </row>
    <row r="369" spans="1:24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IF($A369="","",IFERROR(VLOOKUP($A369,Data_Raw!$A:$G,5,FALSE),""))</f>
        <v>KOR</v>
      </c>
      <c r="O369" t="str">
        <f>IF($A369="","",IFERROR(VLOOKUP($A369,Data_Raw!$A:$G,6,FALSE),""))</f>
        <v>담보대출</v>
      </c>
      <c r="P369" t="str">
        <f>IF($A369="","",IFERROR(VLOOKUP($A369,Data_Raw!$A:$G,7,FALSE),""))</f>
        <v>Office</v>
      </c>
      <c r="Q369">
        <f>IF($A369="","",SUMIFS(AI_PF!$AP:$AP,AI_PF!$A:$A,$A369))</f>
        <v>30000000000</v>
      </c>
      <c r="R369">
        <f>IF($A369="","",SUMIFS(AI_PF!$AW:$AW,AI_PF!$A:$A,$A369))</f>
        <v>30000000000</v>
      </c>
      <c r="S369">
        <f>IF($A369="","",SUMIFS(AI_PF!$AZ:$AZ,AI_PF!$A:$A,$A369))</f>
        <v>15000000</v>
      </c>
      <c r="T369">
        <f>IF($A369="","",SUMIFS(AI_PF!$CA:$CA,AI_PF!$A:$A,$A369))</f>
        <v>30000000000</v>
      </c>
      <c r="U369">
        <f>IF($A369="","",SUMIFS(AI_PF!$CE:$CE,AI_PF!$A:$A,$A369))</f>
        <v>29985000000</v>
      </c>
      <c r="V369">
        <f>IF($A369="","",IFERROR(VLOOKUP($A369,AI_PF!$A:$CO,93,FALSE),""))</f>
        <v>3.9489763999999998</v>
      </c>
      <c r="W369">
        <f>IF($A369="","",COUNTIF(AI_PF!$A:$A,$A369))</f>
        <v>1</v>
      </c>
      <c r="X369">
        <f ca="1">IF($A369="","",COUNTIF(LookThrough!$A:$A,J369))</f>
        <v>0</v>
      </c>
    </row>
    <row r="370" spans="1:24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IF($A370="","",IFERROR(VLOOKUP($A370,Data_Raw!$A:$G,5,FALSE),""))</f>
        <v>US</v>
      </c>
      <c r="O370" t="str">
        <f>IF($A370="","",IFERROR(VLOOKUP($A370,Data_Raw!$A:$G,6,FALSE),""))</f>
        <v>Early</v>
      </c>
      <c r="P370" t="str">
        <f>IF($A370="","",IFERROR(VLOOKUP($A370,Data_Raw!$A:$G,7,FALSE),""))</f>
        <v>General</v>
      </c>
      <c r="Q370">
        <f>IF($A370="","",SUMIFS(AI_PF!$AP:$AP,AI_PF!$A:$A,$A370))</f>
        <v>11025000000</v>
      </c>
      <c r="R370">
        <f>IF($A370="","",SUMIFS(AI_PF!$AW:$AW,AI_PF!$A:$A,$A370))</f>
        <v>3777856297</v>
      </c>
      <c r="S370">
        <f>IF($A370="","",SUMIFS(AI_PF!$AZ:$AZ,AI_PF!$A:$A,$A370))</f>
        <v>0</v>
      </c>
      <c r="T370">
        <f>IF($A370="","",SUMIFS(AI_PF!$CA:$CA,AI_PF!$A:$A,$A370))</f>
        <v>3777856297</v>
      </c>
      <c r="U370">
        <f>IF($A370="","",SUMIFS(AI_PF!$CE:$CE,AI_PF!$A:$A,$A370))</f>
        <v>3800939044</v>
      </c>
      <c r="V370">
        <f>IF($A370="","",IFERROR(VLOOKUP($A370,AI_PF!$A:$CO,93,FALSE),""))</f>
        <v>1.8964722752571106</v>
      </c>
      <c r="W370">
        <f>IF($A370="","",COUNTIF(AI_PF!$A:$A,$A370))</f>
        <v>1</v>
      </c>
      <c r="X370">
        <f ca="1">IF($A370="","",COUNTIF(LookThrough!$A:$A,J370))</f>
        <v>9</v>
      </c>
    </row>
    <row r="371" spans="1:24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IF($A371="","",IFERROR(VLOOKUP($A371,Data_Raw!$A:$G,5,FALSE),""))</f>
        <v>US</v>
      </c>
      <c r="O371" t="str">
        <f>IF($A371="","",IFERROR(VLOOKUP($A371,Data_Raw!$A:$G,6,FALSE),""))</f>
        <v>Early</v>
      </c>
      <c r="P371" t="str">
        <f>IF($A371="","",IFERROR(VLOOKUP($A371,Data_Raw!$A:$G,7,FALSE),""))</f>
        <v>General</v>
      </c>
      <c r="Q371">
        <f>IF($A371="","",SUMIFS(AI_PF!$AP:$AP,AI_PF!$A:$A,$A371))</f>
        <v>13475000000</v>
      </c>
      <c r="R371">
        <f>IF($A371="","",SUMIFS(AI_PF!$AW:$AW,AI_PF!$A:$A,$A371))</f>
        <v>6436589587</v>
      </c>
      <c r="S371">
        <f>IF($A371="","",SUMIFS(AI_PF!$AZ:$AZ,AI_PF!$A:$A,$A371))</f>
        <v>0</v>
      </c>
      <c r="T371">
        <f>IF($A371="","",SUMIFS(AI_PF!$CA:$CA,AI_PF!$A:$A,$A371))</f>
        <v>6436589587</v>
      </c>
      <c r="U371">
        <f>IF($A371="","",SUMIFS(AI_PF!$CE:$CE,AI_PF!$A:$A,$A371))</f>
        <v>9029971257</v>
      </c>
      <c r="V371">
        <f>IF($A371="","",IFERROR(VLOOKUP($A371,AI_PF!$A:$CO,93,FALSE),""))</f>
        <v>167.44501471519473</v>
      </c>
      <c r="W371">
        <f>IF($A371="","",COUNTIF(AI_PF!$A:$A,$A371))</f>
        <v>1</v>
      </c>
      <c r="X371">
        <f ca="1">IF($A371="","",COUNTIF(LookThrough!$A:$A,J371))</f>
        <v>11</v>
      </c>
    </row>
    <row r="372" spans="1:24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IF($A372="","",IFERROR(VLOOKUP($A372,Data_Raw!$A:$G,5,FALSE),""))</f>
        <v>US</v>
      </c>
      <c r="O372" t="str">
        <f>IF($A372="","",IFERROR(VLOOKUP($A372,Data_Raw!$A:$G,6,FALSE),""))</f>
        <v>Early</v>
      </c>
      <c r="P372" t="str">
        <f>IF($A372="","",IFERROR(VLOOKUP($A372,Data_Raw!$A:$G,7,FALSE),""))</f>
        <v>General</v>
      </c>
      <c r="Q372">
        <f>IF($A372="","",SUMIFS(AI_PF!$AP:$AP,AI_PF!$A:$A,$A372))</f>
        <v>17500000000</v>
      </c>
      <c r="R372">
        <f>IF($A372="","",SUMIFS(AI_PF!$AW:$AW,AI_PF!$A:$A,$A372))</f>
        <v>9274249902</v>
      </c>
      <c r="S372">
        <f>IF($A372="","",SUMIFS(AI_PF!$AZ:$AZ,AI_PF!$A:$A,$A372))</f>
        <v>0</v>
      </c>
      <c r="T372">
        <f>IF($A372="","",SUMIFS(AI_PF!$CA:$CA,AI_PF!$A:$A,$A372))</f>
        <v>9274249902</v>
      </c>
      <c r="U372">
        <f>IF($A372="","",SUMIFS(AI_PF!$CE:$CE,AI_PF!$A:$A,$A372))</f>
        <v>13908596342</v>
      </c>
      <c r="V372">
        <f>IF($A372="","",IFERROR(VLOOKUP($A372,AI_PF!$A:$CO,93,FALSE),""))</f>
        <v>170.05477070808411</v>
      </c>
      <c r="W372">
        <f>IF($A372="","",COUNTIF(AI_PF!$A:$A,$A372))</f>
        <v>1</v>
      </c>
      <c r="X372">
        <f ca="1">IF($A372="","",COUNTIF(LookThrough!$A:$A,J372))</f>
        <v>12</v>
      </c>
    </row>
    <row r="373" spans="1:24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IF($A373="","",IFERROR(VLOOKUP($A373,Data_Raw!$A:$G,5,FALSE),""))</f>
        <v>KOR</v>
      </c>
      <c r="O373" t="str">
        <f>IF($A373="","",IFERROR(VLOOKUP($A373,Data_Raw!$A:$G,6,FALSE),""))</f>
        <v>PF대출</v>
      </c>
      <c r="P373" t="str">
        <f>IF($A373="","",IFERROR(VLOOKUP($A373,Data_Raw!$A:$G,7,FALSE),""))</f>
        <v>Data Center</v>
      </c>
      <c r="Q373">
        <f>IF($A373="","",SUMIFS(AI_PF!$AP:$AP,AI_PF!$A:$A,$A373))</f>
        <v>70000000000</v>
      </c>
      <c r="R373">
        <f>IF($A373="","",SUMIFS(AI_PF!$AW:$AW,AI_PF!$A:$A,$A373))</f>
        <v>30200000000</v>
      </c>
      <c r="S373">
        <f>IF($A373="","",SUMIFS(AI_PF!$AZ:$AZ,AI_PF!$A:$A,$A373))</f>
        <v>141336000</v>
      </c>
      <c r="T373">
        <f>IF($A373="","",SUMIFS(AI_PF!$CA:$CA,AI_PF!$A:$A,$A373))</f>
        <v>30200000000</v>
      </c>
      <c r="U373">
        <f>IF($A373="","",SUMIFS(AI_PF!$CE:$CE,AI_PF!$A:$A,$A373))</f>
        <v>30058664000</v>
      </c>
      <c r="V373">
        <f>IF($A373="","",IFERROR(VLOOKUP($A373,AI_PF!$A:$CO,93,FALSE),""))</f>
        <v>5.1655297999999998</v>
      </c>
      <c r="W373">
        <f>IF($A373="","",COUNTIF(AI_PF!$A:$A,$A373))</f>
        <v>1</v>
      </c>
      <c r="X373">
        <f ca="1">IF($A373="","",COUNTIF(LookThrough!$A:$A,J373))</f>
        <v>0</v>
      </c>
    </row>
    <row r="374" spans="1:24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IF($A374="","",IFERROR(VLOOKUP($A374,Data_Raw!$A:$G,5,FALSE),""))</f>
        <v>US</v>
      </c>
      <c r="O374" t="str">
        <f>IF($A374="","",IFERROR(VLOOKUP($A374,Data_Raw!$A:$G,6,FALSE),""))</f>
        <v>Early</v>
      </c>
      <c r="P374" t="str">
        <f>IF($A374="","",IFERROR(VLOOKUP($A374,Data_Raw!$A:$G,7,FALSE),""))</f>
        <v>Fintech|Blockchain</v>
      </c>
      <c r="Q374">
        <f>IF($A374="","",SUMIFS(AI_PF!$AP:$AP,AI_PF!$A:$A,$A374))</f>
        <v>75000000000</v>
      </c>
      <c r="R374">
        <f>IF($A374="","",SUMIFS(AI_PF!$AW:$AW,AI_PF!$A:$A,$A374))</f>
        <v>29360000000</v>
      </c>
      <c r="S374">
        <f>IF($A374="","",SUMIFS(AI_PF!$AZ:$AZ,AI_PF!$A:$A,$A374))</f>
        <v>0</v>
      </c>
      <c r="T374">
        <f>IF($A374="","",SUMIFS(AI_PF!$CA:$CA,AI_PF!$A:$A,$A374))</f>
        <v>29360000000</v>
      </c>
      <c r="U374">
        <f>IF($A374="","",SUMIFS(AI_PF!$CE:$CE,AI_PF!$A:$A,$A374))</f>
        <v>30268000000</v>
      </c>
      <c r="V374">
        <f>IF($A374="","",IFERROR(VLOOKUP($A374,AI_PF!$A:$CO,93,FALSE),""))</f>
        <v>10.057986378669739</v>
      </c>
      <c r="W374">
        <f>IF($A374="","",COUNTIF(AI_PF!$A:$A,$A374))</f>
        <v>1</v>
      </c>
      <c r="X374">
        <f ca="1">IF($A374="","",COUNTIF(LookThrough!$A:$A,J374))</f>
        <v>0</v>
      </c>
    </row>
    <row r="375" spans="1:24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IF($A375="","",IFERROR(VLOOKUP($A375,Data_Raw!$A:$G,5,FALSE),""))</f>
        <v>US</v>
      </c>
      <c r="O375" t="str">
        <f>IF($A375="","",IFERROR(VLOOKUP($A375,Data_Raw!$A:$G,6,FALSE),""))</f>
        <v>Early</v>
      </c>
      <c r="P375" t="str">
        <f>IF($A375="","",IFERROR(VLOOKUP($A375,Data_Raw!$A:$G,7,FALSE),""))</f>
        <v>Defence</v>
      </c>
      <c r="Q375">
        <f>IF($A375="","",SUMIFS(AI_PF!$AP:$AP,AI_PF!$A:$A,$A375))</f>
        <v>30000000000</v>
      </c>
      <c r="R375">
        <f>IF($A375="","",SUMIFS(AI_PF!$AW:$AW,AI_PF!$A:$A,$A375))</f>
        <v>25368400000</v>
      </c>
      <c r="S375">
        <f>IF($A375="","",SUMIFS(AI_PF!$AZ:$AZ,AI_PF!$A:$A,$A375))</f>
        <v>0</v>
      </c>
      <c r="T375">
        <f>IF($A375="","",SUMIFS(AI_PF!$CA:$CA,AI_PF!$A:$A,$A375))</f>
        <v>25368400000</v>
      </c>
      <c r="U375">
        <f>IF($A375="","",SUMIFS(AI_PF!$CE:$CE,AI_PF!$A:$A,$A375))</f>
        <v>26333160000</v>
      </c>
      <c r="V375">
        <f>IF($A375="","",IFERROR(VLOOKUP($A375,AI_PF!$A:$CO,93,FALSE),""))</f>
        <v>12.516277432441711</v>
      </c>
      <c r="W375">
        <f>IF($A375="","",COUNTIF(AI_PF!$A:$A,$A375))</f>
        <v>1</v>
      </c>
      <c r="X375">
        <f ca="1">IF($A375="","",COUNTIF(LookThrough!$A:$A,J375))</f>
        <v>0</v>
      </c>
    </row>
    <row r="376" spans="1:24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IF($A376="","",IFERROR(VLOOKUP($A376,Data_Raw!$A:$G,5,FALSE),""))</f>
        <v>US</v>
      </c>
      <c r="O376" t="str">
        <f>IF($A376="","",IFERROR(VLOOKUP($A376,Data_Raw!$A:$G,6,FALSE),""))</f>
        <v>담보대출</v>
      </c>
      <c r="P376" t="str">
        <f>IF($A376="","",IFERROR(VLOOKUP($A376,Data_Raw!$A:$G,7,FALSE),""))</f>
        <v>Mixed</v>
      </c>
      <c r="Q376">
        <f>IF($A376="","",SUMIFS(AI_PF!$AP:$AP,AI_PF!$A:$A,$A376))</f>
        <v>150000000000</v>
      </c>
      <c r="R376">
        <f>IF($A376="","",SUMIFS(AI_PF!$AW:$AW,AI_PF!$A:$A,$A376))</f>
        <v>116308997342</v>
      </c>
      <c r="S376">
        <f>IF($A376="","",SUMIFS(AI_PF!$AZ:$AZ,AI_PF!$A:$A,$A376))</f>
        <v>0</v>
      </c>
      <c r="T376">
        <f>IF($A376="","",SUMIFS(AI_PF!$CA:$CA,AI_PF!$A:$A,$A376))</f>
        <v>116308997342</v>
      </c>
      <c r="U376">
        <f>IF($A376="","",SUMIFS(AI_PF!$CE:$CE,AI_PF!$A:$A,$A376))</f>
        <v>116658883064</v>
      </c>
      <c r="V376">
        <f>IF($A376="","",IFERROR(VLOOKUP($A376,AI_PF!$A:$CO,93,FALSE),""))</f>
        <v>1.367780864238739</v>
      </c>
      <c r="W376">
        <f>IF($A376="","",COUNTIF(AI_PF!$A:$A,$A376))</f>
        <v>1</v>
      </c>
      <c r="X376">
        <f ca="1">IF($A376="","",COUNTIF(LookThrough!$A:$A,J376))</f>
        <v>0</v>
      </c>
    </row>
    <row r="377" spans="1:24" x14ac:dyDescent="0.4">
      <c r="A377" t="s">
        <v>2567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IF($A377="","",IFERROR(VLOOKUP($A377,Data_Raw!$A:$G,5,FALSE),""))</f>
        <v>US</v>
      </c>
      <c r="O377" t="str">
        <f>IF($A377="","",IFERROR(VLOOKUP($A377,Data_Raw!$A:$G,6,FALSE),""))</f>
        <v>Late</v>
      </c>
      <c r="P377" t="str">
        <f>IF($A377="","",IFERROR(VLOOKUP($A377,Data_Raw!$A:$G,7,FALSE),""))</f>
        <v>AI</v>
      </c>
      <c r="Q377">
        <f>IF($A377="","",SUMIFS(AI_PF!$AP:$AP,AI_PF!$A:$A,$A377))</f>
        <v>38565000000</v>
      </c>
      <c r="R377">
        <f>IF($A377="","",SUMIFS(AI_PF!$AW:$AW,AI_PF!$A:$A,$A377))</f>
        <v>6372145963</v>
      </c>
      <c r="S377">
        <f>IF($A377="","",SUMIFS(AI_PF!$AZ:$AZ,AI_PF!$A:$A,$A377))</f>
        <v>0</v>
      </c>
      <c r="T377">
        <f>IF($A377="","",SUMIFS(AI_PF!$CA:$CA,AI_PF!$A:$A,$A377))</f>
        <v>6372145963</v>
      </c>
      <c r="U377">
        <f>IF($A377="","",SUMIFS(AI_PF!$CE:$CE,AI_PF!$A:$A,$A377))</f>
        <v>6643889563</v>
      </c>
      <c r="V377">
        <f>IF($A377="","",IFERROR(VLOOKUP($A377,AI_PF!$A:$CO,93,FALSE),""))</f>
        <v>54.575180411338827</v>
      </c>
      <c r="W377">
        <f>IF($A377="","",COUNTIF(AI_PF!$A:$A,$A377))</f>
        <v>1</v>
      </c>
      <c r="X377">
        <f ca="1">IF($A377="","",COUNTIF(LookThrough!$A:$A,J377))</f>
        <v>0</v>
      </c>
    </row>
    <row r="378" spans="1:24" x14ac:dyDescent="0.4">
      <c r="A378" t="s">
        <v>2570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IF($A378="","",IFERROR(VLOOKUP($A378,Data_Raw!$A:$G,5,FALSE),""))</f>
        <v>US</v>
      </c>
      <c r="O378" t="str">
        <f>IF($A378="","",IFERROR(VLOOKUP($A378,Data_Raw!$A:$G,6,FALSE),""))</f>
        <v>Opportunistic</v>
      </c>
      <c r="P378" t="str">
        <f>IF($A378="","",IFERROR(VLOOKUP($A378,Data_Raw!$A:$G,7,FALSE),""))</f>
        <v>AI</v>
      </c>
      <c r="Q378">
        <f>IF($A378="","",SUMIFS(AI_PF!$AP:$AP,AI_PF!$A:$A,$A378))</f>
        <v>30000000000</v>
      </c>
      <c r="R378">
        <f>IF($A378="","",SUMIFS(AI_PF!$AW:$AW,AI_PF!$A:$A,$A378))</f>
        <v>9786262658</v>
      </c>
      <c r="S378">
        <f>IF($A378="","",SUMIFS(AI_PF!$AZ:$AZ,AI_PF!$A:$A,$A378))</f>
        <v>0</v>
      </c>
      <c r="T378">
        <f>IF($A378="","",SUMIFS(AI_PF!$CA:$CA,AI_PF!$A:$A,$A378))</f>
        <v>9786262658</v>
      </c>
      <c r="U378">
        <f>IF($A378="","",SUMIFS(AI_PF!$CE:$CE,AI_PF!$A:$A,$A378))</f>
        <v>10203603105</v>
      </c>
      <c r="V378">
        <f>IF($A378="","",IFERROR(VLOOKUP($A378,AI_PF!$A:$CO,93,FALSE),""))</f>
        <v>54.575180411338827</v>
      </c>
      <c r="W378">
        <f>IF($A378="","",COUNTIF(AI_PF!$A:$A,$A378))</f>
        <v>1</v>
      </c>
      <c r="X378">
        <f ca="1">IF($A378="","",COUNTIF(LookThrough!$A:$A,J378))</f>
        <v>0</v>
      </c>
    </row>
    <row r="379" spans="1:24" x14ac:dyDescent="0.4">
      <c r="A379" t="s">
        <v>2573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IF($A379="","",IFERROR(VLOOKUP($A379,Data_Raw!$A:$G,5,FALSE),""))</f>
        <v>Asia</v>
      </c>
      <c r="O379" t="str">
        <f>IF($A379="","",IFERROR(VLOOKUP($A379,Data_Raw!$A:$G,6,FALSE),""))</f>
        <v>Senior</v>
      </c>
      <c r="P379" t="str">
        <f>IF($A379="","",IFERROR(VLOOKUP($A379,Data_Raw!$A:$G,7,FALSE),""))</f>
        <v>Senior</v>
      </c>
      <c r="Q379">
        <f>IF($A379="","",SUMIFS(AI_PF!$AP:$AP,AI_PF!$A:$A,$A379))</f>
        <v>67500000000</v>
      </c>
      <c r="R379">
        <f>IF($A379="","",SUMIFS(AI_PF!$AW:$AW,AI_PF!$A:$A,$A379))</f>
        <v>9380377884</v>
      </c>
      <c r="S379">
        <f>IF($A379="","",SUMIFS(AI_PF!$AZ:$AZ,AI_PF!$A:$A,$A379))</f>
        <v>0</v>
      </c>
      <c r="T379">
        <f>IF($A379="","",SUMIFS(AI_PF!$CA:$CA,AI_PF!$A:$A,$A379))</f>
        <v>9380377884</v>
      </c>
      <c r="U379">
        <f>IF($A379="","",SUMIFS(AI_PF!$CE:$CE,AI_PF!$A:$A,$A379))</f>
        <v>9432194385</v>
      </c>
      <c r="V379">
        <f>IF($A379="","",IFERROR(VLOOKUP($A379,AI_PF!$A:$CO,93,FALSE),""))</f>
        <v>2757.5753211975102</v>
      </c>
      <c r="W379">
        <f>IF($A379="","",COUNTIF(AI_PF!$A:$A,$A379))</f>
        <v>1</v>
      </c>
      <c r="X379">
        <f ca="1">IF($A379="","",COUNTIF(LookThrough!$A:$A,J379))</f>
        <v>0</v>
      </c>
    </row>
    <row r="380" spans="1:24" x14ac:dyDescent="0.4">
      <c r="A380" t="s">
        <v>2577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IF($A380="","",IFERROR(VLOOKUP($A380,Data_Raw!$A:$G,5,FALSE),""))</f>
        <v>US</v>
      </c>
      <c r="O380" t="str">
        <f>IF($A380="","",IFERROR(VLOOKUP($A380,Data_Raw!$A:$G,6,FALSE),""))</f>
        <v>Early</v>
      </c>
      <c r="P380" t="str">
        <f>IF($A380="","",IFERROR(VLOOKUP($A380,Data_Raw!$A:$G,7,FALSE),""))</f>
        <v>AI</v>
      </c>
      <c r="Q380">
        <f>IF($A380="","",SUMIFS(AI_PF!$AP:$AP,AI_PF!$A:$A,$A380))</f>
        <v>30000000000</v>
      </c>
      <c r="R380">
        <f>IF($A380="","",SUMIFS(AI_PF!$AW:$AW,AI_PF!$A:$A,$A380))</f>
        <v>4255800000</v>
      </c>
      <c r="S380">
        <f>IF($A380="","",SUMIFS(AI_PF!$AZ:$AZ,AI_PF!$A:$A,$A380))</f>
        <v>0</v>
      </c>
      <c r="T380">
        <f>IF($A380="","",SUMIFS(AI_PF!$CA:$CA,AI_PF!$A:$A,$A380))</f>
        <v>4255800000</v>
      </c>
      <c r="U380">
        <f>IF($A380="","",SUMIFS(AI_PF!$CE:$CE,AI_PF!$A:$A,$A380))</f>
        <v>4388860000</v>
      </c>
      <c r="V380">
        <f>IF($A380="","",IFERROR(VLOOKUP($A380,AI_PF!$A:$CO,93,FALSE),""))</f>
        <v>51.622856259345987</v>
      </c>
      <c r="W380">
        <f>IF($A380="","",COUNTIF(AI_PF!$A:$A,$A380))</f>
        <v>1</v>
      </c>
      <c r="X380">
        <f ca="1">IF($A380="","",COUNTIF(LookThrough!$A:$A,J380))</f>
        <v>0</v>
      </c>
    </row>
    <row r="381" spans="1:24" x14ac:dyDescent="0.4">
      <c r="A381" t="s">
        <v>2758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IF($A381="","",IFERROR(VLOOKUP($A381,Data_Raw!$A:$G,5,FALSE),""))</f>
        <v>KOR</v>
      </c>
      <c r="O381" t="str">
        <f>IF($A381="","",IFERROR(VLOOKUP($A381,Data_Raw!$A:$G,6,FALSE),""))</f>
        <v>인수금융</v>
      </c>
      <c r="P381" t="str">
        <f>IF($A381="","",IFERROR(VLOOKUP($A381,Data_Raw!$A:$G,7,FALSE),""))</f>
        <v>Medical</v>
      </c>
      <c r="Q381">
        <f>IF($A381="","",SUMIFS(AI_PF!$AP:$AP,AI_PF!$A:$A,$A381))</f>
        <v>30000000000</v>
      </c>
      <c r="R381">
        <f>IF($A381="","",SUMIFS(AI_PF!$AW:$AW,AI_PF!$A:$A,$A381))</f>
        <v>30000000000</v>
      </c>
      <c r="S381">
        <f>IF($A381="","",SUMIFS(AI_PF!$AZ:$AZ,AI_PF!$A:$A,$A381))</f>
        <v>79200000</v>
      </c>
      <c r="T381">
        <f>IF($A381="","",SUMIFS(AI_PF!$CA:$CA,AI_PF!$A:$A,$A381))</f>
        <v>30000000000</v>
      </c>
      <c r="U381">
        <f>IF($A381="","",SUMIFS(AI_PF!$CE:$CE,AI_PF!$A:$A,$A381))</f>
        <v>29920800000</v>
      </c>
      <c r="V381">
        <f>IF($A381="","",IFERROR(VLOOKUP($A381,AI_PF!$A:$CO,93,FALSE),""))</f>
        <v>5.7628705</v>
      </c>
      <c r="W381">
        <f>IF($A381="","",COUNTIF(AI_PF!$A:$A,$A381))</f>
        <v>1</v>
      </c>
      <c r="X381">
        <f ca="1">IF($A381="","",COUNTIF(LookThrough!$A:$A,J381))</f>
        <v>0</v>
      </c>
    </row>
    <row r="382" spans="1:24" x14ac:dyDescent="0.4">
      <c r="A382" t="s">
        <v>10354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IF($A382="","",IFERROR(VLOOKUP($A382,Data_Raw!$A:$G,5,FALSE),""))</f>
        <v>KOR</v>
      </c>
      <c r="O382" t="str">
        <f>IF($A382="","",IFERROR(VLOOKUP($A382,Data_Raw!$A:$G,6,FALSE),""))</f>
        <v>담보대출</v>
      </c>
      <c r="P382" t="str">
        <f>IF($A382="","",IFERROR(VLOOKUP($A382,Data_Raw!$A:$G,7,FALSE),""))</f>
        <v>Data Center</v>
      </c>
      <c r="Q382">
        <f>IF($A382="","",SUMIFS(AI_PF!$AP:$AP,AI_PF!$A:$A,$A382))</f>
        <v>250000000000</v>
      </c>
      <c r="R382">
        <f>IF($A382="","",SUMIFS(AI_PF!$AW:$AW,AI_PF!$A:$A,$A382))</f>
        <v>250000000000</v>
      </c>
      <c r="S382">
        <f>IF($A382="","",SUMIFS(AI_PF!$AZ:$AZ,AI_PF!$A:$A,$A382))</f>
        <v>434596338</v>
      </c>
      <c r="T382">
        <f>IF($A382="","",SUMIFS(AI_PF!$CA:$CA,AI_PF!$A:$A,$A382))</f>
        <v>250000000000</v>
      </c>
      <c r="U382">
        <f>IF($A382="","",SUMIFS(AI_PF!$CE:$CE,AI_PF!$A:$A,$A382))</f>
        <v>249565403662</v>
      </c>
      <c r="V382">
        <f>IF($A382="","",IFERROR(VLOOKUP($A382,AI_PF!$A:$CO,93,FALSE),""))</f>
        <v>4.0080169999999997</v>
      </c>
      <c r="W382">
        <f>IF($A382="","",COUNTIF(AI_PF!$A:$A,$A382))</f>
        <v>1</v>
      </c>
      <c r="X382">
        <f ca="1">IF($A382="","",COUNTIF(LookThrough!$A:$A,J382))</f>
        <v>0</v>
      </c>
    </row>
    <row r="383" spans="1:24" x14ac:dyDescent="0.4">
      <c r="A383" t="s">
        <v>10357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IF($A383="","",IFERROR(VLOOKUP($A383,Data_Raw!$A:$G,5,FALSE),""))</f>
        <v>KOR</v>
      </c>
      <c r="O383" t="str">
        <f>IF($A383="","",IFERROR(VLOOKUP($A383,Data_Raw!$A:$G,6,FALSE),""))</f>
        <v>인수금융</v>
      </c>
      <c r="P383" t="str">
        <f>IF($A383="","",IFERROR(VLOOKUP($A383,Data_Raw!$A:$G,7,FALSE),""))</f>
        <v>General</v>
      </c>
      <c r="Q383">
        <f>IF($A383="","",SUMIFS(AI_PF!$AP:$AP,AI_PF!$A:$A,$A383))</f>
        <v>35000000000</v>
      </c>
      <c r="R383">
        <f>IF($A383="","",SUMIFS(AI_PF!$AW:$AW,AI_PF!$A:$A,$A383))</f>
        <v>35000000000</v>
      </c>
      <c r="S383">
        <f>IF($A383="","",SUMIFS(AI_PF!$AZ:$AZ,AI_PF!$A:$A,$A383))</f>
        <v>35000000</v>
      </c>
      <c r="T383">
        <f>IF($A383="","",SUMIFS(AI_PF!$CA:$CA,AI_PF!$A:$A,$A383))</f>
        <v>35000000000</v>
      </c>
      <c r="U383">
        <f>IF($A383="","",SUMIFS(AI_PF!$CE:$CE,AI_PF!$A:$A,$A383))</f>
        <v>34965000000</v>
      </c>
      <c r="V383">
        <f>IF($A383="","",IFERROR(VLOOKUP($A383,AI_PF!$A:$CO,93,FALSE),""))</f>
        <v>5.9198440999999997</v>
      </c>
      <c r="W383">
        <f>IF($A383="","",COUNTIF(AI_PF!$A:$A,$A383))</f>
        <v>2</v>
      </c>
      <c r="X383">
        <f ca="1">IF($A383="","",COUNTIF(LookThrough!$A:$A,J383))</f>
        <v>0</v>
      </c>
    </row>
    <row r="384" spans="1:24" x14ac:dyDescent="0.4">
      <c r="A384" t="s">
        <v>10361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IF($A384="","",IFERROR(VLOOKUP($A384,Data_Raw!$A:$G,5,FALSE),""))</f>
        <v>KOR</v>
      </c>
      <c r="O384" t="str">
        <f>IF($A384="","",IFERROR(VLOOKUP($A384,Data_Raw!$A:$G,6,FALSE),""))</f>
        <v>담보대출</v>
      </c>
      <c r="P384" t="str">
        <f>IF($A384="","",IFERROR(VLOOKUP($A384,Data_Raw!$A:$G,7,FALSE),""))</f>
        <v>Data Center</v>
      </c>
      <c r="Q384">
        <f>IF($A384="","",SUMIFS(AI_PF!$AP:$AP,AI_PF!$A:$A,$A384))</f>
        <v>100000000000</v>
      </c>
      <c r="R384">
        <f>IF($A384="","",SUMIFS(AI_PF!$AW:$AW,AI_PF!$A:$A,$A384))</f>
        <v>100000000000</v>
      </c>
      <c r="S384">
        <f>IF($A384="","",SUMIFS(AI_PF!$AZ:$AZ,AI_PF!$A:$A,$A384))</f>
        <v>26000000</v>
      </c>
      <c r="T384">
        <f>IF($A384="","",SUMIFS(AI_PF!$CA:$CA,AI_PF!$A:$A,$A384))</f>
        <v>100000000000</v>
      </c>
      <c r="U384">
        <f>IF($A384="","",SUMIFS(AI_PF!$CE:$CE,AI_PF!$A:$A,$A384))</f>
        <v>99974000000</v>
      </c>
      <c r="V384">
        <f>IF($A384="","",IFERROR(VLOOKUP($A384,AI_PF!$A:$CO,93,FALSE),""))</f>
        <v>4.0037284</v>
      </c>
      <c r="W384">
        <f>IF($A384="","",COUNTIF(AI_PF!$A:$A,$A384))</f>
        <v>1</v>
      </c>
      <c r="X384">
        <f ca="1">IF($A384="","",COUNTIF(LookThrough!$A:$A,J384))</f>
        <v>0</v>
      </c>
    </row>
    <row r="385" spans="1:24" x14ac:dyDescent="0.4">
      <c r="A385" t="s">
        <v>10364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IF($A385="","",IFERROR(VLOOKUP($A385,Data_Raw!$A:$G,5,FALSE),""))</f>
        <v>KOR</v>
      </c>
      <c r="O385" t="str">
        <f>IF($A385="","",IFERROR(VLOOKUP($A385,Data_Raw!$A:$G,6,FALSE),""))</f>
        <v>담보대출</v>
      </c>
      <c r="P385" t="str">
        <f>IF($A385="","",IFERROR(VLOOKUP($A385,Data_Raw!$A:$G,7,FALSE),""))</f>
        <v>Office</v>
      </c>
      <c r="Q385">
        <f>IF($A385="","",SUMIFS(AI_PF!$AP:$AP,AI_PF!$A:$A,$A385))</f>
        <v>300000000000</v>
      </c>
      <c r="R385">
        <f>IF($A385="","",SUMIFS(AI_PF!$AW:$AW,AI_PF!$A:$A,$A385))</f>
        <v>300000000000</v>
      </c>
      <c r="S385">
        <f>IF($A385="","",SUMIFS(AI_PF!$AZ:$AZ,AI_PF!$A:$A,$A385))</f>
        <v>3346833601</v>
      </c>
      <c r="T385">
        <f>IF($A385="","",SUMIFS(AI_PF!$CA:$CA,AI_PF!$A:$A,$A385))</f>
        <v>300000000000</v>
      </c>
      <c r="U385">
        <f>IF($A385="","",SUMIFS(AI_PF!$CE:$CE,AI_PF!$A:$A,$A385))</f>
        <v>296653166399</v>
      </c>
      <c r="V385">
        <f>IF($A385="","",IFERROR(VLOOKUP($A385,AI_PF!$A:$CO,93,FALSE),""))</f>
        <v>4.5011406000000003</v>
      </c>
      <c r="W385">
        <f>IF($A385="","",COUNTIF(AI_PF!$A:$A,$A385))</f>
        <v>4</v>
      </c>
      <c r="X385">
        <f ca="1">IF($A385="","",COUNTIF(LookThrough!$A:$A,J385))</f>
        <v>0</v>
      </c>
    </row>
    <row r="386" spans="1:24" x14ac:dyDescent="0.4">
      <c r="A386" t="s">
        <v>2438</v>
      </c>
      <c r="B386" t="str">
        <f>IF($A386="","",IFERROR(VLOOKUP($A386,AI_PF!$A:$D,4,FALSE),""))</f>
        <v>TPG Rise Climate II, L.P.</v>
      </c>
      <c r="C386" t="str">
        <f>IF($A386="","",IFERROR(VLOOKUP($A386,AI_PF!$A:$G,7,FALSE),""))</f>
        <v>PE</v>
      </c>
      <c r="D386" t="str">
        <f>IF($A386="","",IFERROR(VLOOKUP($A386,AI_PF!$A:$H,8,FALSE),""))</f>
        <v>PE</v>
      </c>
      <c r="E386" t="str">
        <f>IF($A386="","",IFERROR(VLOOKUP($A386,AI_PF!$A:$N,14,FALSE),""))</f>
        <v>수익증권</v>
      </c>
      <c r="F386" t="str">
        <f>IF($A386="","",IFERROR(VLOOKUP($A386,AI_PF!$A:$R,18,FALSE),""))</f>
        <v>미인출</v>
      </c>
      <c r="G386" t="str">
        <f>IF($A386="","",IFERROR(VLOOKUP($A386,AI_PF!$A:$T,20,FALSE),""))</f>
        <v>미인출</v>
      </c>
      <c r="H386" t="str">
        <f>IF($A386="","",IFERROR(VLOOKUP($A386,AI_PF!$A:$V,22,FALSE),""))</f>
        <v>최종 closing과 발효일 중 나중 도래일로부터 10주년 해당년도의 말일</v>
      </c>
      <c r="I386">
        <f>IF($A386="","",IFERROR(VLOOKUP($A386,AI_PF!$A:$EU,151,FALSE),""))</f>
        <v>2024</v>
      </c>
      <c r="J386" t="str">
        <f>IF($A386="","",IFERROR(VLOOKUP($A386,AI_PF!$A:$C,3,FALSE),""))</f>
        <v>미인출(TPG RC II)</v>
      </c>
      <c r="K386" t="str">
        <f>IF($A386="","",IFERROR(VLOOKUP($A386,Data_Raw!$A:$G,2,FALSE),""))</f>
        <v>PE</v>
      </c>
      <c r="L386" t="str">
        <f>IF($A386="","",IFERROR(VLOOKUP($A386,Data_Raw!$A:$G,3,FALSE),""))</f>
        <v>TPG Rise Climate II, L.P.</v>
      </c>
      <c r="M386" t="str">
        <f>IF($A386="","",IFERROR(VLOOKUP($A386,Data_Raw!$A:$G,4,FALSE),""))</f>
        <v>TPG</v>
      </c>
      <c r="N386" t="str">
        <f>IF($A386="","",IFERROR(VLOOKUP($A386,Data_Raw!$A:$G,5,FALSE),""))</f>
        <v>Global</v>
      </c>
      <c r="O386" t="str">
        <f>IF($A386="","",IFERROR(VLOOKUP($A386,Data_Raw!$A:$G,6,FALSE),""))</f>
        <v>Buyout</v>
      </c>
      <c r="P386" t="str">
        <f>IF($A386="","",IFERROR(VLOOKUP($A386,Data_Raw!$A:$G,7,FALSE),""))</f>
        <v>Climate Tech</v>
      </c>
      <c r="Q386">
        <f>IF($A386="","",SUMIFS(AI_PF!$AP:$AP,AI_PF!$A:$A,$A386))</f>
        <v>98000000000</v>
      </c>
      <c r="R386">
        <f>IF($A386="","",SUMIFS(AI_PF!$AW:$AW,AI_PF!$A:$A,$A386))</f>
        <v>0</v>
      </c>
      <c r="S386">
        <f>IF($A386="","",SUMIFS(AI_PF!$AZ:$AZ,AI_PF!$A:$A,$A386))</f>
        <v>0</v>
      </c>
      <c r="T386">
        <f>IF($A386="","",SUMIFS(AI_PF!$CA:$CA,AI_PF!$A:$A,$A386))</f>
        <v>0</v>
      </c>
      <c r="U386">
        <f>IF($A386="","",SUMIFS(AI_PF!$CE:$CE,AI_PF!$A:$A,$A386))</f>
        <v>0</v>
      </c>
      <c r="V386">
        <f>IF($A386="","",IFERROR(VLOOKUP($A386,AI_PF!$A:$CO,93,FALSE),""))</f>
        <v>0</v>
      </c>
      <c r="W386">
        <f>IF($A386="","",COUNTIF(AI_PF!$A:$A,$A386))</f>
        <v>1</v>
      </c>
      <c r="X386" t="str">
        <f ca="1">IF($A386="","",COUNTIF(LookThrough!$A:$A,J386))</f>
        <v/>
      </c>
    </row>
    <row r="387" spans="1:24" x14ac:dyDescent="0.4">
      <c r="A387" t="s">
        <v>2315</v>
      </c>
      <c r="B387" t="str">
        <f>IF($A387="","",IFERROR(VLOOKUP($A387,AI_PF!$A:$D,4,FALSE),""))</f>
        <v>동부간선도로 지하화 민간투자사업</v>
      </c>
      <c r="C387" t="str">
        <f>IF($A387="","",IFERROR(VLOOKUP($A387,AI_PF!$A:$G,7,FALSE),""))</f>
        <v>BTO</v>
      </c>
      <c r="D387" t="str">
        <f>IF($A387="","",IFERROR(VLOOKUP($A387,AI_PF!$A:$H,8,FALSE),""))</f>
        <v>도로</v>
      </c>
      <c r="E387" t="str">
        <f>IF($A387="","",IFERROR(VLOOKUP($A387,AI_PF!$A:$N,14,FALSE),""))</f>
        <v>대출</v>
      </c>
      <c r="F387" t="str">
        <f>IF($A387="","",IFERROR(VLOOKUP($A387,AI_PF!$A:$R,18,FALSE),""))</f>
        <v>미인출</v>
      </c>
      <c r="G387" t="str">
        <f>IF($A387="","",IFERROR(VLOOKUP($A387,AI_PF!$A:$T,20,FALSE),""))</f>
        <v>미인출</v>
      </c>
      <c r="H387" t="str">
        <f>IF($A387="","",IFERROR(VLOOKUP($A387,AI_PF!$A:$V,22,FALSE),""))</f>
        <v>최초인출일로부터 22.25년(267개월)</v>
      </c>
      <c r="I387">
        <f>IF($A387="","",IFERROR(VLOOKUP($A387,AI_PF!$A:$EU,151,FALSE),""))</f>
        <v>2023</v>
      </c>
      <c r="J387" t="str">
        <f>IF($A387="","",IFERROR(VLOOKUP($A387,AI_PF!$A:$C,3,FALSE),""))</f>
        <v>미인출(동부간선지하)</v>
      </c>
      <c r="K387" t="str">
        <f>IF($A387="","",IFERROR(VLOOKUP($A387,Data_Raw!$A:$G,2,FALSE),""))</f>
        <v>Infrastructure</v>
      </c>
      <c r="L387" t="str">
        <f>IF($A387="","",IFERROR(VLOOKUP($A387,Data_Raw!$A:$G,3,FALSE),""))</f>
        <v>동부간선도로 지하화 민간투자사업</v>
      </c>
      <c r="M387" t="str">
        <f>IF($A387="","",IFERROR(VLOOKUP($A387,Data_Raw!$A:$G,4,FALSE),""))</f>
        <v>KDB산업은행</v>
      </c>
      <c r="N387" t="str">
        <f>IF($A387="","",IFERROR(VLOOKUP($A387,Data_Raw!$A:$G,5,FALSE),""))</f>
        <v>KOR</v>
      </c>
      <c r="O387" t="str">
        <f>IF($A387="","",IFERROR(VLOOKUP($A387,Data_Raw!$A:$G,6,FALSE),""))</f>
        <v>BTO</v>
      </c>
      <c r="P387" t="str">
        <f>IF($A387="","",IFERROR(VLOOKUP($A387,Data_Raw!$A:$G,7,FALSE),""))</f>
        <v>Transportation</v>
      </c>
      <c r="Q387">
        <f>IF($A387="","",SUMIFS(AI_PF!$AP:$AP,AI_PF!$A:$A,$A387))</f>
        <v>100000000000</v>
      </c>
      <c r="R387">
        <f>IF($A387="","",SUMIFS(AI_PF!$AW:$AW,AI_PF!$A:$A,$A387))</f>
        <v>0</v>
      </c>
      <c r="S387">
        <f>IF($A387="","",SUMIFS(AI_PF!$AZ:$AZ,AI_PF!$A:$A,$A387))</f>
        <v>0</v>
      </c>
      <c r="T387">
        <f>IF($A387="","",SUMIFS(AI_PF!$CA:$CA,AI_PF!$A:$A,$A387))</f>
        <v>0</v>
      </c>
      <c r="U387">
        <f>IF($A387="","",SUMIFS(AI_PF!$CE:$CE,AI_PF!$A:$A,$A387))</f>
        <v>0</v>
      </c>
      <c r="V387">
        <f>IF($A387="","",IFERROR(VLOOKUP($A387,AI_PF!$A:$CO,93,FALSE),""))</f>
        <v>0</v>
      </c>
      <c r="W387">
        <f>IF($A387="","",COUNTIF(AI_PF!$A:$A,$A387))</f>
        <v>1</v>
      </c>
      <c r="X387" t="str">
        <f ca="1">IF($A387="","",COUNTIF(LookThrough!$A:$A,J387))</f>
        <v/>
      </c>
    </row>
    <row r="388" spans="1:24" x14ac:dyDescent="0.4">
      <c r="A388" t="s">
        <v>2475</v>
      </c>
      <c r="B388" t="str">
        <f>IF($A388="","",IFERROR(VLOOKUP($A388,AI_PF!$A:$D,4,FALSE),""))</f>
        <v>KKR North America XIV</v>
      </c>
      <c r="C388" t="str">
        <f>IF($A388="","",IFERROR(VLOOKUP($A388,AI_PF!$A:$G,7,FALSE),""))</f>
        <v>PE</v>
      </c>
      <c r="D388" t="str">
        <f>IF($A388="","",IFERROR(VLOOKUP($A388,AI_PF!$A:$H,8,FALSE),""))</f>
        <v>PE</v>
      </c>
      <c r="E388" t="str">
        <f>IF($A388="","",IFERROR(VLOOKUP($A388,AI_PF!$A:$N,14,FALSE),""))</f>
        <v>수익증권</v>
      </c>
      <c r="F388" t="str">
        <f>IF($A388="","",IFERROR(VLOOKUP($A388,AI_PF!$A:$R,18,FALSE),""))</f>
        <v>미인출</v>
      </c>
      <c r="G388" t="str">
        <f>IF($A388="","",IFERROR(VLOOKUP($A388,AI_PF!$A:$T,20,FALSE),""))</f>
        <v>미인출</v>
      </c>
      <c r="H388" t="str">
        <f>IF($A388="","",IFERROR(VLOOKUP($A388,AI_PF!$A:$V,22,FALSE),""))</f>
        <v>최초투자일로부터 11년</v>
      </c>
      <c r="I388">
        <f>IF($A388="","",IFERROR(VLOOKUP($A388,AI_PF!$A:$EU,151,FALSE),""))</f>
        <v>2025</v>
      </c>
      <c r="J388" t="str">
        <f>IF($A388="","",IFERROR(VLOOKUP($A388,AI_PF!$A:$C,3,FALSE),""))</f>
        <v>미인출(KKR NA XIV)</v>
      </c>
      <c r="K388" t="str">
        <f>IF($A388="","",IFERROR(VLOOKUP($A388,Data_Raw!$A:$G,2,FALSE),""))</f>
        <v>PE</v>
      </c>
      <c r="L388" t="str">
        <f>IF($A388="","",IFERROR(VLOOKUP($A388,Data_Raw!$A:$G,3,FALSE),""))</f>
        <v>KKR North America XIV</v>
      </c>
      <c r="M388" t="str">
        <f>IF($A388="","",IFERROR(VLOOKUP($A388,Data_Raw!$A:$G,4,FALSE),""))</f>
        <v>KKR</v>
      </c>
      <c r="N388" t="str">
        <f>IF($A388="","",IFERROR(VLOOKUP($A388,Data_Raw!$A:$G,5,FALSE),""))</f>
        <v>US</v>
      </c>
      <c r="O388" t="str">
        <f>IF($A388="","",IFERROR(VLOOKUP($A388,Data_Raw!$A:$G,6,FALSE),""))</f>
        <v>Buyout</v>
      </c>
      <c r="P388" t="str">
        <f>IF($A388="","",IFERROR(VLOOKUP($A388,Data_Raw!$A:$G,7,FALSE),""))</f>
        <v>General</v>
      </c>
      <c r="Q388">
        <f>IF($A388="","",SUMIFS(AI_PF!$AP:$AP,AI_PF!$A:$A,$A388))</f>
        <v>98000000000</v>
      </c>
      <c r="R388">
        <f>IF($A388="","",SUMIFS(AI_PF!$AW:$AW,AI_PF!$A:$A,$A388))</f>
        <v>0</v>
      </c>
      <c r="S388">
        <f>IF($A388="","",SUMIFS(AI_PF!$AZ:$AZ,AI_PF!$A:$A,$A388))</f>
        <v>0</v>
      </c>
      <c r="T388">
        <f>IF($A388="","",SUMIFS(AI_PF!$CA:$CA,AI_PF!$A:$A,$A388))</f>
        <v>0</v>
      </c>
      <c r="U388">
        <f>IF($A388="","",SUMIFS(AI_PF!$CE:$CE,AI_PF!$A:$A,$A388))</f>
        <v>0</v>
      </c>
      <c r="V388">
        <f>IF($A388="","",IFERROR(VLOOKUP($A388,AI_PF!$A:$CO,93,FALSE),""))</f>
        <v>0</v>
      </c>
      <c r="W388">
        <f>IF($A388="","",COUNTIF(AI_PF!$A:$A,$A388))</f>
        <v>1</v>
      </c>
      <c r="X388" t="str">
        <f ca="1">IF($A388="","",COUNTIF(LookThrough!$A:$A,J388))</f>
        <v/>
      </c>
    </row>
    <row r="389" spans="1:24" x14ac:dyDescent="0.4">
      <c r="A389" t="s">
        <v>2516</v>
      </c>
      <c r="B389" t="str">
        <f>IF($A389="","",IFERROR(VLOOKUP($A389,AI_PF!$A:$D,4,FALSE),""))</f>
        <v>대장홍대 광역철도 민간투자사업</v>
      </c>
      <c r="C389" t="str">
        <f>IF($A389="","",IFERROR(VLOOKUP($A389,AI_PF!$A:$G,7,FALSE),""))</f>
        <v>BTO</v>
      </c>
      <c r="D389" t="str">
        <f>IF($A389="","",IFERROR(VLOOKUP($A389,AI_PF!$A:$H,8,FALSE),""))</f>
        <v>철도</v>
      </c>
      <c r="E389" t="str">
        <f>IF($A389="","",IFERROR(VLOOKUP($A389,AI_PF!$A:$N,14,FALSE),""))</f>
        <v>대출</v>
      </c>
      <c r="F389" t="str">
        <f>IF($A389="","",IFERROR(VLOOKUP($A389,AI_PF!$A:$R,18,FALSE),""))</f>
        <v>미인출</v>
      </c>
      <c r="G389" t="str">
        <f>IF($A389="","",IFERROR(VLOOKUP($A389,AI_PF!$A:$T,20,FALSE),""))</f>
        <v>미인출</v>
      </c>
      <c r="H389" t="str">
        <f>IF($A389="","",IFERROR(VLOOKUP($A389,AI_PF!$A:$V,22,FALSE),""))</f>
        <v>40년</v>
      </c>
      <c r="I389">
        <f>IF($A389="","",IFERROR(VLOOKUP($A389,AI_PF!$A:$EU,151,FALSE),""))</f>
        <v>2025</v>
      </c>
      <c r="J389" t="str">
        <f>IF($A389="","",IFERROR(VLOOKUP($A389,AI_PF!$A:$C,3,FALSE),""))</f>
        <v>(미인출)대장홍대 대출</v>
      </c>
      <c r="K389" t="str">
        <f>IF($A389="","",IFERROR(VLOOKUP($A389,Data_Raw!$A:$G,2,FALSE),""))</f>
        <v>Infrastructure</v>
      </c>
      <c r="L389" t="str">
        <f>IF($A389="","",IFERROR(VLOOKUP($A389,Data_Raw!$A:$G,3,FALSE),""))</f>
        <v>대장홍대 광역철도 민간투자사업</v>
      </c>
      <c r="M389" t="str">
        <f>IF($A389="","",IFERROR(VLOOKUP($A389,Data_Raw!$A:$G,4,FALSE),""))</f>
        <v>미래에셋자산운용</v>
      </c>
      <c r="N389" t="str">
        <f>IF($A389="","",IFERROR(VLOOKUP($A389,Data_Raw!$A:$G,5,FALSE),""))</f>
        <v>KOR</v>
      </c>
      <c r="O389" t="str">
        <f>IF($A389="","",IFERROR(VLOOKUP($A389,Data_Raw!$A:$G,6,FALSE),""))</f>
        <v>BTO</v>
      </c>
      <c r="P389" t="str">
        <f>IF($A389="","",IFERROR(VLOOKUP($A389,Data_Raw!$A:$G,7,FALSE),""))</f>
        <v>Rail</v>
      </c>
      <c r="Q389">
        <f>IF($A389="","",SUMIFS(AI_PF!$AP:$AP,AI_PF!$A:$A,$A389))</f>
        <v>270000000000</v>
      </c>
      <c r="R389">
        <f>IF($A389="","",SUMIFS(AI_PF!$AW:$AW,AI_PF!$A:$A,$A389))</f>
        <v>0</v>
      </c>
      <c r="S389">
        <f>IF($A389="","",SUMIFS(AI_PF!$AZ:$AZ,AI_PF!$A:$A,$A389))</f>
        <v>0</v>
      </c>
      <c r="T389">
        <f>IF($A389="","",SUMIFS(AI_PF!$CA:$CA,AI_PF!$A:$A,$A389))</f>
        <v>0</v>
      </c>
      <c r="U389">
        <f>IF($A389="","",SUMIFS(AI_PF!$CE:$CE,AI_PF!$A:$A,$A389))</f>
        <v>0</v>
      </c>
      <c r="V389">
        <f>IF($A389="","",IFERROR(VLOOKUP($A389,AI_PF!$A:$CO,93,FALSE),""))</f>
        <v>0</v>
      </c>
      <c r="W389">
        <f>IF($A389="","",COUNTIF(AI_PF!$A:$A,$A389))</f>
        <v>2</v>
      </c>
      <c r="X389" t="str">
        <f ca="1">IF($A389="","",COUNTIF(LookThrough!$A:$A,J389))</f>
        <v/>
      </c>
    </row>
    <row r="390" spans="1:24" x14ac:dyDescent="0.4">
      <c r="A390" t="s">
        <v>409</v>
      </c>
      <c r="B390" t="str">
        <f>IF($A390="","",IFERROR(VLOOKUP($A390,AI_PF!$A:$D,4,FALSE),""))</f>
        <v>수도권광역급행철도B노선(GTX-B) 민간투자사업</v>
      </c>
      <c r="C390" t="str">
        <f>IF($A390="","",IFERROR(VLOOKUP($A390,AI_PF!$A:$G,7,FALSE),""))</f>
        <v>BTO</v>
      </c>
      <c r="D390" t="str">
        <f>IF($A390="","",IFERROR(VLOOKUP($A390,AI_PF!$A:$H,8,FALSE),""))</f>
        <v>철도</v>
      </c>
      <c r="E390" t="str">
        <f>IF($A390="","",IFERROR(VLOOKUP($A390,AI_PF!$A:$N,14,FALSE),""))</f>
        <v>대출</v>
      </c>
      <c r="F390" t="str">
        <f>IF($A390="","",IFERROR(VLOOKUP($A390,AI_PF!$A:$R,18,FALSE),""))</f>
        <v>미인출</v>
      </c>
      <c r="G390" t="str">
        <f>IF($A390="","",IFERROR(VLOOKUP($A390,AI_PF!$A:$T,20,FALSE),""))</f>
        <v>미인출</v>
      </c>
      <c r="H390" t="str">
        <f>IF($A390="","",IFERROR(VLOOKUP($A390,AI_PF!$A:$V,22,FALSE),""))</f>
        <v>37.5년</v>
      </c>
      <c r="I390">
        <f>IF($A390="","",IFERROR(VLOOKUP($A390,AI_PF!$A:$EU,151,FALSE),""))</f>
        <v>2025</v>
      </c>
      <c r="J390" t="str">
        <f>IF($A390="","",IFERROR(VLOOKUP($A390,AI_PF!$A:$C,3,FALSE),""))</f>
        <v>(미인출)GTX-B 대출</v>
      </c>
      <c r="K390" t="str">
        <f>IF($A390="","",IFERROR(VLOOKUP($A390,Data_Raw!$A:$G,2,FALSE),""))</f>
        <v>Infrastructure</v>
      </c>
      <c r="L390" t="str">
        <f>IF($A390="","",IFERROR(VLOOKUP($A390,Data_Raw!$A:$G,3,FALSE),""))</f>
        <v>수도권광역급행철도B노선(GTX-B) 민간투자사업</v>
      </c>
      <c r="M390" t="str">
        <f>IF($A390="","",IFERROR(VLOOKUP($A390,Data_Raw!$A:$G,4,FALSE),""))</f>
        <v>교보AIM자산운용</v>
      </c>
      <c r="N390" t="str">
        <f>IF($A390="","",IFERROR(VLOOKUP($A390,Data_Raw!$A:$G,5,FALSE),""))</f>
        <v>KOR</v>
      </c>
      <c r="O390" t="str">
        <f>IF($A390="","",IFERROR(VLOOKUP($A390,Data_Raw!$A:$G,6,FALSE),""))</f>
        <v>BTO</v>
      </c>
      <c r="P390" t="str">
        <f>IF($A390="","",IFERROR(VLOOKUP($A390,Data_Raw!$A:$G,7,FALSE),""))</f>
        <v>Transportation</v>
      </c>
      <c r="Q390">
        <f>IF($A390="","",SUMIFS(AI_PF!$AP:$AP,AI_PF!$A:$A,$A390))</f>
        <v>273500000000</v>
      </c>
      <c r="R390">
        <f>IF($A390="","",SUMIFS(AI_PF!$AW:$AW,AI_PF!$A:$A,$A390))</f>
        <v>9837365853</v>
      </c>
      <c r="S390">
        <f>IF($A390="","",SUMIFS(AI_PF!$AZ:$AZ,AI_PF!$A:$A,$A390))</f>
        <v>0</v>
      </c>
      <c r="T390">
        <f>IF($A390="","",SUMIFS(AI_PF!$CA:$CA,AI_PF!$A:$A,$A390))</f>
        <v>9837365853</v>
      </c>
      <c r="U390">
        <f>IF($A390="","",SUMIFS(AI_PF!$CE:$CE,AI_PF!$A:$A,$A390))</f>
        <v>9876688718</v>
      </c>
      <c r="V390">
        <f>IF($A390="","",IFERROR(VLOOKUP($A390,AI_PF!$A:$CO,93,FALSE),""))</f>
        <v>0</v>
      </c>
      <c r="W390">
        <f>IF($A390="","",COUNTIF(AI_PF!$A:$A,$A390))</f>
        <v>2</v>
      </c>
      <c r="X390" t="str">
        <f ca="1">IF($A390="","",COUNTIF(LookThrough!$A:$A,J390))</f>
        <v/>
      </c>
    </row>
    <row r="391" spans="1:24" x14ac:dyDescent="0.4">
      <c r="A391" t="s">
        <v>2552</v>
      </c>
      <c r="B391" t="str">
        <f>IF($A391="","",IFERROR(VLOOKUP($A391,AI_PF!$A:$D,4,FALSE),""))</f>
        <v>인성드림에코파크 연료전지 발전사업</v>
      </c>
      <c r="C391" t="str">
        <f>IF($A391="","",IFERROR(VLOOKUP($A391,AI_PF!$A:$G,7,FALSE),""))</f>
        <v>발전/유틸리티</v>
      </c>
      <c r="D391" t="str">
        <f>IF($A391="","",IFERROR(VLOOKUP($A391,AI_PF!$A:$H,8,FALSE),""))</f>
        <v>연료전지</v>
      </c>
      <c r="E391" t="str">
        <f>IF($A391="","",IFERROR(VLOOKUP($A391,AI_PF!$A:$N,14,FALSE),""))</f>
        <v>대출</v>
      </c>
      <c r="F391" t="str">
        <f>IF($A391="","",IFERROR(VLOOKUP($A391,AI_PF!$A:$R,18,FALSE),""))</f>
        <v>미인출</v>
      </c>
      <c r="G391" t="str">
        <f>IF($A391="","",IFERROR(VLOOKUP($A391,AI_PF!$A:$T,20,FALSE),""))</f>
        <v>미인출</v>
      </c>
      <c r="H391" t="str">
        <f>IF($A391="","",IFERROR(VLOOKUP($A391,AI_PF!$A:$V,22,FALSE),""))</f>
        <v>14.75년</v>
      </c>
      <c r="I391">
        <f>IF($A391="","",IFERROR(VLOOKUP($A391,AI_PF!$A:$EU,151,FALSE),""))</f>
        <v>2025</v>
      </c>
      <c r="J391" t="str">
        <f>IF($A391="","",IFERROR(VLOOKUP($A391,AI_PF!$A:$C,3,FALSE),""))</f>
        <v>(미인출)인성드림에코파크</v>
      </c>
      <c r="K391" t="str">
        <f>IF($A391="","",IFERROR(VLOOKUP($A391,Data_Raw!$A:$G,2,FALSE),""))</f>
        <v>Infrastructure</v>
      </c>
      <c r="L391" t="str">
        <f>IF($A391="","",IFERROR(VLOOKUP($A391,Data_Raw!$A:$G,3,FALSE),""))</f>
        <v>인성드림에코파크 연료전지 발전사업</v>
      </c>
      <c r="M391" t="str">
        <f>IF($A391="","",IFERROR(VLOOKUP($A391,Data_Raw!$A:$G,4,FALSE),""))</f>
        <v>하나은행</v>
      </c>
      <c r="N391" t="str">
        <f>IF($A391="","",IFERROR(VLOOKUP($A391,Data_Raw!$A:$G,5,FALSE),""))</f>
        <v>KOR</v>
      </c>
      <c r="O391" t="str">
        <f>IF($A391="","",IFERROR(VLOOKUP($A391,Data_Raw!$A:$G,6,FALSE),""))</f>
        <v>Non-PPP</v>
      </c>
      <c r="P391" t="str">
        <f>IF($A391="","",IFERROR(VLOOKUP($A391,Data_Raw!$A:$G,7,FALSE),""))</f>
        <v>Energy</v>
      </c>
      <c r="Q391">
        <f>IF($A391="","",SUMIFS(AI_PF!$AP:$AP,AI_PF!$A:$A,$A391))</f>
        <v>50000000000</v>
      </c>
      <c r="R391">
        <f>IF($A391="","",SUMIFS(AI_PF!$AW:$AW,AI_PF!$A:$A,$A391))</f>
        <v>0</v>
      </c>
      <c r="S391">
        <f>IF($A391="","",SUMIFS(AI_PF!$AZ:$AZ,AI_PF!$A:$A,$A391))</f>
        <v>0</v>
      </c>
      <c r="T391">
        <f>IF($A391="","",SUMIFS(AI_PF!$CA:$CA,AI_PF!$A:$A,$A391))</f>
        <v>0</v>
      </c>
      <c r="U391">
        <f>IF($A391="","",SUMIFS(AI_PF!$CE:$CE,AI_PF!$A:$A,$A391))</f>
        <v>0</v>
      </c>
      <c r="V391">
        <f>IF($A391="","",IFERROR(VLOOKUP($A391,AI_PF!$A:$CO,93,FALSE),""))</f>
        <v>0</v>
      </c>
      <c r="W391">
        <f>IF($A391="","",COUNTIF(AI_PF!$A:$A,$A391))</f>
        <v>1</v>
      </c>
      <c r="X391" t="str">
        <f ca="1">IF($A391="","",COUNTIF(LookThrough!$A:$A,J391))</f>
        <v/>
      </c>
    </row>
    <row r="392" spans="1:24" x14ac:dyDescent="0.4">
      <c r="A392" t="s">
        <v>2560</v>
      </c>
      <c r="B392" t="str">
        <f>IF($A392="","",IFERROR(VLOOKUP($A392,AI_PF!$A:$D,4,FALSE),""))</f>
        <v>Thrive Capital Partners X L.P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미인출</v>
      </c>
      <c r="G392" t="str">
        <f>IF($A392="","",IFERROR(VLOOKUP($A392,AI_PF!$A:$T,20,FALSE),""))</f>
        <v>미인출</v>
      </c>
      <c r="H392" t="str">
        <f>IF($A392="","",IFERROR(VLOOKUP($A392,AI_PF!$A:$V,22,FALSE),""))</f>
        <v>10년</v>
      </c>
      <c r="I392">
        <f>IF($A392="","",IFERROR(VLOOKUP($A392,AI_PF!$A:$EU,151,FALSE),""))</f>
        <v>2025</v>
      </c>
      <c r="J392" t="str">
        <f>IF($A392="","",IFERROR(VLOOKUP($A392,AI_PF!$A:$C,3,FALSE),""))</f>
        <v>(미인출)Thrive X</v>
      </c>
      <c r="K392" t="str">
        <f>IF($A392="","",IFERROR(VLOOKUP($A392,Data_Raw!$A:$G,2,FALSE),""))</f>
        <v>VC</v>
      </c>
      <c r="L392" t="str">
        <f>IF($A392="","",IFERROR(VLOOKUP($A392,Data_Raw!$A:$G,3,FALSE),""))</f>
        <v>Thrive Capital Partners X L.P</v>
      </c>
      <c r="M392" t="str">
        <f>IF($A392="","",IFERROR(VLOOKUP($A392,Data_Raw!$A:$G,4,FALSE),""))</f>
        <v>Thrive Capital Management LLC</v>
      </c>
      <c r="N392" t="str">
        <f>IF($A392="","",IFERROR(VLOOKUP($A392,Data_Raw!$A:$G,5,FALSE),""))</f>
        <v>US</v>
      </c>
      <c r="O392" t="str">
        <f>IF($A392="","",IFERROR(VLOOKUP($A392,Data_Raw!$A:$G,6,FALSE),""))</f>
        <v>Early</v>
      </c>
      <c r="P392" t="str">
        <f>IF($A392="","",IFERROR(VLOOKUP($A392,Data_Raw!$A:$G,7,FALSE),""))</f>
        <v>General</v>
      </c>
      <c r="Q392">
        <f>IF($A392="","",SUMIFS(AI_PF!$AP:$AP,AI_PF!$A:$A,$A392))</f>
        <v>10710000000</v>
      </c>
      <c r="R392">
        <f>IF($A392="","",SUMIFS(AI_PF!$AW:$AW,AI_PF!$A:$A,$A392))</f>
        <v>0</v>
      </c>
      <c r="S392">
        <f>IF($A392="","",SUMIFS(AI_PF!$AZ:$AZ,AI_PF!$A:$A,$A392))</f>
        <v>0</v>
      </c>
      <c r="T392">
        <f>IF($A392="","",SUMIFS(AI_PF!$CA:$CA,AI_PF!$A:$A,$A392))</f>
        <v>0</v>
      </c>
      <c r="U392">
        <f>IF($A392="","",SUMIFS(AI_PF!$CE:$CE,AI_PF!$A:$A,$A392))</f>
        <v>0</v>
      </c>
      <c r="V392">
        <f>IF($A392="","",IFERROR(VLOOKUP($A392,AI_PF!$A:$CO,93,FALSE),""))</f>
        <v>0</v>
      </c>
      <c r="W392">
        <f>IF($A392="","",COUNTIF(AI_PF!$A:$A,$A392))</f>
        <v>1</v>
      </c>
      <c r="X392" t="str">
        <f ca="1">IF($A392="","",COUNTIF(LookThrough!$A:$A,J392))</f>
        <v/>
      </c>
    </row>
    <row r="393" spans="1:24" x14ac:dyDescent="0.4">
      <c r="A393" t="s">
        <v>2581</v>
      </c>
      <c r="B393" t="str">
        <f>IF($A393="","",IFERROR(VLOOKUP($A393,AI_PF!$A:$D,4,FALSE),""))</f>
        <v>춘천공공하수처리시설 이전/현대화 민간투자사업(BTO-a)</v>
      </c>
      <c r="C393" t="str">
        <f>IF($A393="","",IFERROR(VLOOKUP($A393,AI_PF!$A:$G,7,FALSE),""))</f>
        <v>BTO</v>
      </c>
      <c r="D393" t="str">
        <f>IF($A393="","",IFERROR(VLOOKUP($A393,AI_PF!$A:$H,8,FALSE),""))</f>
        <v>하수처리장</v>
      </c>
      <c r="E393" t="str">
        <f>IF($A393="","",IFERROR(VLOOKUP($A393,AI_PF!$A:$N,14,FALSE),""))</f>
        <v>대출</v>
      </c>
      <c r="F393" t="str">
        <f>IF($A393="","",IFERROR(VLOOKUP($A393,AI_PF!$A:$R,18,FALSE),""))</f>
        <v>미인출</v>
      </c>
      <c r="G393" t="str">
        <f>IF($A393="","",IFERROR(VLOOKUP($A393,AI_PF!$A:$T,20,FALSE),""))</f>
        <v>미인출</v>
      </c>
      <c r="H393" t="str">
        <f>IF($A393="","",IFERROR(VLOOKUP($A393,AI_PF!$A:$V,22,FALSE),""))</f>
        <v>33년</v>
      </c>
      <c r="I393">
        <f>IF($A393="","",IFERROR(VLOOKUP($A393,AI_PF!$A:$EU,151,FALSE),""))</f>
        <v>2026</v>
      </c>
      <c r="J393" t="str">
        <f>IF($A393="","",IFERROR(VLOOKUP($A393,AI_PF!$A:$C,3,FALSE),""))</f>
        <v>(미인출)춘천하수처리장 대출</v>
      </c>
      <c r="K393" t="str">
        <f>IF($A393="","",IFERROR(VLOOKUP($A393,Data_Raw!$A:$G,2,FALSE),""))</f>
        <v>Infrastructure</v>
      </c>
      <c r="L393" t="str">
        <f>IF($A393="","",IFERROR(VLOOKUP($A393,Data_Raw!$A:$G,3,FALSE),""))</f>
        <v>춘천공공하수처리시설 이전/현대화 민간투자사업(BTO-a)</v>
      </c>
      <c r="M393" t="str">
        <f>IF($A393="","",IFERROR(VLOOKUP($A393,Data_Raw!$A:$G,4,FALSE),""))</f>
        <v>KDB인프라자산운용</v>
      </c>
      <c r="N393" t="str">
        <f>IF($A393="","",IFERROR(VLOOKUP($A393,Data_Raw!$A:$G,5,FALSE),""))</f>
        <v>KOR</v>
      </c>
      <c r="O393" t="str">
        <f>IF($A393="","",IFERROR(VLOOKUP($A393,Data_Raw!$A:$G,6,FALSE),""))</f>
        <v>BTO</v>
      </c>
      <c r="P393" t="str">
        <f>IF($A393="","",IFERROR(VLOOKUP($A393,Data_Raw!$A:$G,7,FALSE),""))</f>
        <v>Social</v>
      </c>
      <c r="Q393">
        <f>IF($A393="","",SUMIFS(AI_PF!$AP:$AP,AI_PF!$A:$A,$A393))</f>
        <v>150000000000</v>
      </c>
      <c r="R393">
        <f>IF($A393="","",SUMIFS(AI_PF!$AW:$AW,AI_PF!$A:$A,$A393))</f>
        <v>9255480000</v>
      </c>
      <c r="S393">
        <f>IF($A393="","",SUMIFS(AI_PF!$AZ:$AZ,AI_PF!$A:$A,$A393))</f>
        <v>0</v>
      </c>
      <c r="T393">
        <f>IF($A393="","",SUMIFS(AI_PF!$CA:$CA,AI_PF!$A:$A,$A393))</f>
        <v>9255480000</v>
      </c>
      <c r="U393">
        <f>IF($A393="","",SUMIFS(AI_PF!$CE:$CE,AI_PF!$A:$A,$A393))</f>
        <v>9253351240</v>
      </c>
      <c r="V393">
        <f>IF($A393="","",IFERROR(VLOOKUP($A393,AI_PF!$A:$CO,93,FALSE),""))</f>
        <v>0</v>
      </c>
      <c r="W393">
        <f>IF($A393="","",COUNTIF(AI_PF!$A:$A,$A393))</f>
        <v>2</v>
      </c>
      <c r="X393" t="str">
        <f ca="1">IF($A393="","",COUNTIF(LookThrough!$A:$A,J393))</f>
        <v/>
      </c>
    </row>
    <row r="394" spans="1:24" x14ac:dyDescent="0.4">
      <c r="A394" t="s">
        <v>10340</v>
      </c>
      <c r="B394" t="str">
        <f>IF($A394="","",IFERROR(VLOOKUP($A394,AI_PF!$A:$D,4,FALSE),""))</f>
        <v>한화-8090 Zenith Growth 일반사모투자신탁 1호(재간접형)</v>
      </c>
      <c r="C394" t="str">
        <f>IF($A394="","",IFERROR(VLOOKUP($A394,AI_PF!$A:$G,7,FALSE),""))</f>
        <v>VC</v>
      </c>
      <c r="D394" t="str">
        <f>IF($A394="","",IFERROR(VLOOKUP($A394,AI_PF!$A:$H,8,FALSE),""))</f>
        <v>VC</v>
      </c>
      <c r="E394" t="str">
        <f>IF($A394="","",IFERROR(VLOOKUP($A394,AI_PF!$A:$N,14,FALSE),""))</f>
        <v>수익증권</v>
      </c>
      <c r="F394" t="str">
        <f>IF($A394="","",IFERROR(VLOOKUP($A394,AI_PF!$A:$R,18,FALSE),""))</f>
        <v>미인출</v>
      </c>
      <c r="G394" t="str">
        <f>IF($A394="","",IFERROR(VLOOKUP($A394,AI_PF!$A:$T,20,FALSE),""))</f>
        <v>미인출</v>
      </c>
      <c r="H394" t="str">
        <f>IF($A394="","",IFERROR(VLOOKUP($A394,AI_PF!$A:$V,22,FALSE),""))</f>
        <v>14년</v>
      </c>
      <c r="I394" t="str">
        <f>IF($A394="","",IFERROR(VLOOKUP($A394,AI_PF!$A:$EU,151,FALSE),""))</f>
        <v>미인출</v>
      </c>
      <c r="J394" t="str">
        <f>IF($A394="","",IFERROR(VLOOKUP($A394,AI_PF!$A:$C,3,FALSE),""))</f>
        <v>(미인출)한화8090</v>
      </c>
      <c r="K394" t="str">
        <f>IF($A394="","",IFERROR(VLOOKUP($A394,Data_Raw!$A:$G,2,FALSE),""))</f>
        <v>한화-8090 Zenith Growth 일반사모투자신탁 1호(재간접형)</v>
      </c>
      <c r="L394" t="str">
        <f>IF($A394="","",IFERROR(VLOOKUP($A394,Data_Raw!$A:$G,3,FALSE),""))</f>
        <v>한화-8090 Zenith Growth 일반사모투자신탁 1호(재간접형)</v>
      </c>
      <c r="M394" t="str">
        <f>IF($A394="","",IFERROR(VLOOKUP($A394,Data_Raw!$A:$G,4,FALSE),""))</f>
        <v>한화자산운용</v>
      </c>
      <c r="N394" t="str">
        <f>IF($A394="","",IFERROR(VLOOKUP($A394,Data_Raw!$A:$G,5,FALSE),""))</f>
        <v>KOR</v>
      </c>
      <c r="O394" t="str">
        <f>IF($A394="","",IFERROR(VLOOKUP($A394,Data_Raw!$A:$G,6,FALSE),""))</f>
        <v>Late</v>
      </c>
      <c r="P394" t="str">
        <f>IF($A394="","",IFERROR(VLOOKUP($A394,Data_Raw!$A:$G,7,FALSE),""))</f>
        <v>AI|Robotics|Defence</v>
      </c>
      <c r="Q394">
        <f>IF($A394="","",SUMIFS(AI_PF!$AP:$AP,AI_PF!$A:$A,$A394))</f>
        <v>192000000000</v>
      </c>
      <c r="R394">
        <f>IF($A394="","",SUMIFS(AI_PF!$AW:$AW,AI_PF!$A:$A,$A394))</f>
        <v>0</v>
      </c>
      <c r="S394">
        <f>IF($A394="","",SUMIFS(AI_PF!$AZ:$AZ,AI_PF!$A:$A,$A394))</f>
        <v>0</v>
      </c>
      <c r="T394">
        <f>IF($A394="","",SUMIFS(AI_PF!$CA:$CA,AI_PF!$A:$A,$A394))</f>
        <v>0</v>
      </c>
      <c r="U394">
        <f>IF($A394="","",SUMIFS(AI_PF!$CE:$CE,AI_PF!$A:$A,$A394))</f>
        <v>0</v>
      </c>
      <c r="V394">
        <f>IF($A394="","",IFERROR(VLOOKUP($A394,AI_PF!$A:$CO,93,FALSE),""))</f>
        <v>0</v>
      </c>
      <c r="W394">
        <f>IF($A394="","",COUNTIF(AI_PF!$A:$A,$A394))</f>
        <v>1</v>
      </c>
      <c r="X394" t="str">
        <f ca="1">IF($A394="","",COUNTIF(LookThrough!$A:$A,J394))</f>
        <v/>
      </c>
    </row>
    <row r="395" spans="1:24" x14ac:dyDescent="0.4">
      <c r="A395" t="s">
        <v>10346</v>
      </c>
      <c r="B395" t="str">
        <f>IF($A395="","",IFERROR(VLOOKUP($A395,AI_PF!$A:$D,4,FALSE),""))</f>
        <v>Qatalyst Fund I</v>
      </c>
      <c r="C395" t="str">
        <f>IF($A395="","",IFERROR(VLOOKUP($A395,AI_PF!$A:$G,7,FALSE),""))</f>
        <v>VC</v>
      </c>
      <c r="D395" t="str">
        <f>IF($A395="","",IFERROR(VLOOKUP($A395,AI_PF!$A:$H,8,FALSE),""))</f>
        <v>VC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t="str">
        <f>IF($A395="","",IFERROR(VLOOKUP($A395,AI_PF!$A:$T,20,FALSE),""))</f>
        <v>미인출</v>
      </c>
      <c r="H395" t="str">
        <f>IF($A395="","",IFERROR(VLOOKUP($A395,AI_PF!$A:$V,22,FALSE),""))</f>
        <v>8년</v>
      </c>
      <c r="I395" t="str">
        <f>IF($A395="","",IFERROR(VLOOKUP($A395,AI_PF!$A:$EU,151,FALSE),""))</f>
        <v>미인출</v>
      </c>
      <c r="J395" t="str">
        <f>IF($A395="","",IFERROR(VLOOKUP($A395,AI_PF!$A:$C,3,FALSE),""))</f>
        <v>(미인출)Qatalyst</v>
      </c>
      <c r="K395" t="str">
        <f>IF($A395="","",IFERROR(VLOOKUP($A395,Data_Raw!$A:$G,2,FALSE),""))</f>
        <v>Qatalyst Fund I</v>
      </c>
      <c r="L395" t="str">
        <f>IF($A395="","",IFERROR(VLOOKUP($A395,Data_Raw!$A:$G,3,FALSE),""))</f>
        <v>Qatalyst Fund I</v>
      </c>
      <c r="M395" t="str">
        <f>IF($A395="","",IFERROR(VLOOKUP($A395,Data_Raw!$A:$G,4,FALSE),""))</f>
        <v>Shorooq Partners</v>
      </c>
      <c r="N395" t="str">
        <f>IF($A395="","",IFERROR(VLOOKUP($A395,Data_Raw!$A:$G,5,FALSE),""))</f>
        <v>Global</v>
      </c>
      <c r="O395" t="str">
        <f>IF($A395="","",IFERROR(VLOOKUP($A395,Data_Raw!$A:$G,6,FALSE),""))</f>
        <v>Buyout</v>
      </c>
      <c r="P395" t="str">
        <f>IF($A395="","",IFERROR(VLOOKUP($A395,Data_Raw!$A:$G,7,FALSE),""))</f>
        <v>General</v>
      </c>
      <c r="Q395">
        <f>IF($A395="","",SUMIFS(AI_PF!$AP:$AP,AI_PF!$A:$A,$A395))</f>
        <v>32000000000</v>
      </c>
      <c r="R395">
        <f>IF($A395="","",SUMIFS(AI_PF!$AW:$AW,AI_PF!$A:$A,$A395))</f>
        <v>0</v>
      </c>
      <c r="S395">
        <f>IF($A395="","",SUMIFS(AI_PF!$AZ:$AZ,AI_PF!$A:$A,$A395))</f>
        <v>0</v>
      </c>
      <c r="T395">
        <f>IF($A395="","",SUMIFS(AI_PF!$CA:$CA,AI_PF!$A:$A,$A395))</f>
        <v>0</v>
      </c>
      <c r="U395">
        <f>IF($A395="","",SUMIFS(AI_PF!$CE:$CE,AI_PF!$A:$A,$A395))</f>
        <v>0</v>
      </c>
      <c r="V395">
        <f>IF($A395="","",IFERROR(VLOOKUP($A395,AI_PF!$A:$CO,93,FALSE),""))</f>
        <v>0</v>
      </c>
      <c r="W395">
        <f>IF($A395="","",COUNTIF(AI_PF!$A:$A,$A395))</f>
        <v>1</v>
      </c>
      <c r="X395" t="str">
        <f ca="1">IF($A395="","",COUNTIF(LookThrough!$A:$A,J395))</f>
        <v/>
      </c>
    </row>
    <row r="396" spans="1:24" x14ac:dyDescent="0.4">
      <c r="A396" t="s">
        <v>10351</v>
      </c>
      <c r="B396" t="str">
        <f>IF($A396="","",IFERROR(VLOOKUP($A396,AI_PF!$A:$D,4,FALSE),""))</f>
        <v>수원외곽순환(북부)도로 민간투자사업(BTO) 자금재조달</v>
      </c>
      <c r="C396" t="str">
        <f>IF($A396="","",IFERROR(VLOOKUP($A396,AI_PF!$A:$G,7,FALSE),""))</f>
        <v>BTO</v>
      </c>
      <c r="D396" t="str">
        <f>IF($A396="","",IFERROR(VLOOKUP($A396,AI_PF!$A:$H,8,FALSE),""))</f>
        <v>도로</v>
      </c>
      <c r="E396" t="str">
        <f>IF($A396="","",IFERROR(VLOOKUP($A396,AI_PF!$A:$N,14,FALSE),""))</f>
        <v>대출</v>
      </c>
      <c r="F396" t="str">
        <f>IF($A396="","",IFERROR(VLOOKUP($A396,AI_PF!$A:$R,18,FALSE),""))</f>
        <v>미인출</v>
      </c>
      <c r="G396" t="str">
        <f>IF($A396="","",IFERROR(VLOOKUP($A396,AI_PF!$A:$T,20,FALSE),""))</f>
        <v>미인출</v>
      </c>
      <c r="H396">
        <f>IF($A396="","",IFERROR(VLOOKUP($A396,AI_PF!$A:$V,22,FALSE),""))</f>
        <v>51316</v>
      </c>
      <c r="I396">
        <f>IF($A396="","",IFERROR(VLOOKUP($A396,AI_PF!$A:$EU,151,FALSE),""))</f>
        <v>2026</v>
      </c>
      <c r="J396" t="str">
        <f>IF($A396="","",IFERROR(VLOOKUP($A396,AI_PF!$A:$C,3,FALSE),""))</f>
        <v>(미인출)수원외곽리파이낸싱</v>
      </c>
      <c r="K396" t="str">
        <f>IF($A396="","",IFERROR(VLOOKUP($A396,Data_Raw!$A:$G,2,FALSE),""))</f>
        <v>수원외곽순환(북부)도로 민간투자사업(BTO) 자금재조달</v>
      </c>
      <c r="L396" t="str">
        <f>IF($A396="","",IFERROR(VLOOKUP($A396,Data_Raw!$A:$G,3,FALSE),""))</f>
        <v>수원외곽순환(북부)도로 민간투자사업(BTO) 자금재조달</v>
      </c>
      <c r="M396" t="str">
        <f>IF($A396="","",IFERROR(VLOOKUP($A396,Data_Raw!$A:$G,4,FALSE),""))</f>
        <v>KDB산업은행</v>
      </c>
      <c r="N396" t="str">
        <f>IF($A396="","",IFERROR(VLOOKUP($A396,Data_Raw!$A:$G,5,FALSE),""))</f>
        <v>KOR</v>
      </c>
      <c r="O396" t="str">
        <f>IF($A396="","",IFERROR(VLOOKUP($A396,Data_Raw!$A:$G,6,FALSE),""))</f>
        <v>BTO</v>
      </c>
      <c r="P396" t="str">
        <f>IF($A396="","",IFERROR(VLOOKUP($A396,Data_Raw!$A:$G,7,FALSE),""))</f>
        <v>Transportation</v>
      </c>
      <c r="Q396">
        <f>IF($A396="","",SUMIFS(AI_PF!$AP:$AP,AI_PF!$A:$A,$A396))</f>
        <v>50000000000</v>
      </c>
      <c r="R396">
        <f>IF($A396="","",SUMIFS(AI_PF!$AW:$AW,AI_PF!$A:$A,$A396))</f>
        <v>0</v>
      </c>
      <c r="S396">
        <f>IF($A396="","",SUMIFS(AI_PF!$AZ:$AZ,AI_PF!$A:$A,$A396))</f>
        <v>0</v>
      </c>
      <c r="T396">
        <f>IF($A396="","",SUMIFS(AI_PF!$CA:$CA,AI_PF!$A:$A,$A396))</f>
        <v>0</v>
      </c>
      <c r="U396">
        <f>IF($A396="","",SUMIFS(AI_PF!$CE:$CE,AI_PF!$A:$A,$A396))</f>
        <v>0</v>
      </c>
      <c r="V396">
        <f>IF($A396="","",IFERROR(VLOOKUP($A396,AI_PF!$A:$CO,93,FALSE),""))</f>
        <v>0</v>
      </c>
      <c r="W396">
        <f>IF($A396="","",COUNTIF(AI_PF!$A:$A,$A396))</f>
        <v>1</v>
      </c>
      <c r="X396" t="str">
        <f ca="1">IF($A396="","",COUNTIF(LookThrough!$A:$A,J396))</f>
        <v/>
      </c>
    </row>
    <row r="397" spans="1:24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IF($A397="","",IFERROR(VLOOKUP($A397,Data_Raw!$A:$G,5,FALSE),""))</f>
        <v/>
      </c>
      <c r="O397" t="str">
        <f>IF($A397="","",IFERROR(VLOOKUP($A397,Data_Raw!$A:$G,6,FALSE),""))</f>
        <v/>
      </c>
      <c r="P397" t="str">
        <f>IF($A397="","",IFERROR(VLOOKUP($A397,Data_Raw!$A:$G,7,FALSE),""))</f>
        <v/>
      </c>
      <c r="Q397" t="str">
        <f>IF($A397="","",SUMIFS(AI_PF!$AP:$AP,AI_PF!$A:$A,$A397))</f>
        <v/>
      </c>
      <c r="R397" t="str">
        <f>IF($A397="","",SUMIFS(AI_PF!$AW:$AW,AI_PF!$A:$A,$A397))</f>
        <v/>
      </c>
      <c r="S397" t="str">
        <f>IF($A397="","",SUMIFS(AI_PF!$AZ:$AZ,AI_PF!$A:$A,$A397))</f>
        <v/>
      </c>
      <c r="T397" t="str">
        <f>IF($A397="","",SUMIFS(AI_PF!$CA:$CA,AI_PF!$A:$A,$A397))</f>
        <v/>
      </c>
      <c r="U397" t="str">
        <f>IF($A397="","",SUMIFS(AI_PF!$CE:$CE,AI_PF!$A:$A,$A397))</f>
        <v/>
      </c>
      <c r="V397" t="str">
        <f>IF($A397="","",IFERROR(VLOOKUP($A397,AI_PF!$A:$CO,93,FALSE),""))</f>
        <v/>
      </c>
      <c r="W397" t="str">
        <f>IF($A397="","",COUNTIF(AI_PF!$A:$A,$A397))</f>
        <v/>
      </c>
      <c r="X397" t="str">
        <f>IF($A397="","",COUNTIF(LookThrough!$A:$A,J397))</f>
        <v/>
      </c>
    </row>
    <row r="398" spans="1:24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IF($A398="","",IFERROR(VLOOKUP($A398,Data_Raw!$A:$G,5,FALSE),""))</f>
        <v/>
      </c>
      <c r="O398" t="str">
        <f>IF($A398="","",IFERROR(VLOOKUP($A398,Data_Raw!$A:$G,6,FALSE),""))</f>
        <v/>
      </c>
      <c r="P398" t="str">
        <f>IF($A398="","",IFERROR(VLOOKUP($A398,Data_Raw!$A:$G,7,FALSE),""))</f>
        <v/>
      </c>
      <c r="Q398" t="str">
        <f>IF($A398="","",SUMIFS(AI_PF!$AP:$AP,AI_PF!$A:$A,$A398))</f>
        <v/>
      </c>
      <c r="R398" t="str">
        <f>IF($A398="","",SUMIFS(AI_PF!$AW:$AW,AI_PF!$A:$A,$A398))</f>
        <v/>
      </c>
      <c r="S398" t="str">
        <f>IF($A398="","",SUMIFS(AI_PF!$AZ:$AZ,AI_PF!$A:$A,$A398))</f>
        <v/>
      </c>
      <c r="T398" t="str">
        <f>IF($A398="","",SUMIFS(AI_PF!$CA:$CA,AI_PF!$A:$A,$A398))</f>
        <v/>
      </c>
      <c r="U398" t="str">
        <f>IF($A398="","",SUMIFS(AI_PF!$CE:$CE,AI_PF!$A:$A,$A398))</f>
        <v/>
      </c>
      <c r="V398" t="str">
        <f>IF($A398="","",IFERROR(VLOOKUP($A398,AI_PF!$A:$CO,93,FALSE),""))</f>
        <v/>
      </c>
      <c r="W398" t="str">
        <f>IF($A398="","",COUNTIF(AI_PF!$A:$A,$A398))</f>
        <v/>
      </c>
      <c r="X398" t="str">
        <f>IF($A398="","",COUNTIF(LookThrough!$A:$A,J398))</f>
        <v/>
      </c>
    </row>
    <row r="399" spans="1:24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IF($A399="","",IFERROR(VLOOKUP($A399,Data_Raw!$A:$G,5,FALSE),""))</f>
        <v/>
      </c>
      <c r="O399" t="str">
        <f>IF($A399="","",IFERROR(VLOOKUP($A399,Data_Raw!$A:$G,6,FALSE),""))</f>
        <v/>
      </c>
      <c r="P399" t="str">
        <f>IF($A399="","",IFERROR(VLOOKUP($A399,Data_Raw!$A:$G,7,FALSE),""))</f>
        <v/>
      </c>
      <c r="Q399" t="str">
        <f>IF($A399="","",SUMIFS(AI_PF!$AP:$AP,AI_PF!$A:$A,$A399))</f>
        <v/>
      </c>
      <c r="R399" t="str">
        <f>IF($A399="","",SUMIFS(AI_PF!$AW:$AW,AI_PF!$A:$A,$A399))</f>
        <v/>
      </c>
      <c r="S399" t="str">
        <f>IF($A399="","",SUMIFS(AI_PF!$AZ:$AZ,AI_PF!$A:$A,$A399))</f>
        <v/>
      </c>
      <c r="T399" t="str">
        <f>IF($A399="","",SUMIFS(AI_PF!$CA:$CA,AI_PF!$A:$A,$A399))</f>
        <v/>
      </c>
      <c r="U399" t="str">
        <f>IF($A399="","",SUMIFS(AI_PF!$CE:$CE,AI_PF!$A:$A,$A399))</f>
        <v/>
      </c>
      <c r="V399" t="str">
        <f>IF($A399="","",IFERROR(VLOOKUP($A399,AI_PF!$A:$CO,93,FALSE),""))</f>
        <v/>
      </c>
      <c r="W399" t="str">
        <f>IF($A399="","",COUNTIF(AI_PF!$A:$A,$A399))</f>
        <v/>
      </c>
      <c r="X399" t="str">
        <f>IF($A399="","",COUNTIF(LookThrough!$A:$A,J399))</f>
        <v/>
      </c>
    </row>
    <row r="400" spans="1:24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IF($A400="","",IFERROR(VLOOKUP($A400,Data_Raw!$A:$G,5,FALSE),""))</f>
        <v/>
      </c>
      <c r="O400" t="str">
        <f>IF($A400="","",IFERROR(VLOOKUP($A400,Data_Raw!$A:$G,6,FALSE),""))</f>
        <v/>
      </c>
      <c r="P400" t="str">
        <f>IF($A400="","",IFERROR(VLOOKUP($A400,Data_Raw!$A:$G,7,FALSE),""))</f>
        <v/>
      </c>
      <c r="Q400" t="str">
        <f>IF($A400="","",SUMIFS(AI_PF!$AP:$AP,AI_PF!$A:$A,$A400))</f>
        <v/>
      </c>
      <c r="R400" t="str">
        <f>IF($A400="","",SUMIFS(AI_PF!$AW:$AW,AI_PF!$A:$A,$A400))</f>
        <v/>
      </c>
      <c r="S400" t="str">
        <f>IF($A400="","",SUMIFS(AI_PF!$AZ:$AZ,AI_PF!$A:$A,$A400))</f>
        <v/>
      </c>
      <c r="T400" t="str">
        <f>IF($A400="","",SUMIFS(AI_PF!$CA:$CA,AI_PF!$A:$A,$A400))</f>
        <v/>
      </c>
      <c r="U400" t="str">
        <f>IF($A400="","",SUMIFS(AI_PF!$CE:$CE,AI_PF!$A:$A,$A400))</f>
        <v/>
      </c>
      <c r="V400" t="str">
        <f>IF($A400="","",IFERROR(VLOOKUP($A400,AI_PF!$A:$CO,93,FALSE),""))</f>
        <v/>
      </c>
      <c r="W400" t="str">
        <f>IF($A400="","",COUNTIF(AI_PF!$A:$A,$A400))</f>
        <v/>
      </c>
      <c r="X400" t="str">
        <f>IF($A400="","",COUNTIF(LookThrough!$A:$A,J400))</f>
        <v/>
      </c>
    </row>
    <row r="401" spans="2:24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IF($A401="","",IFERROR(VLOOKUP($A401,Data_Raw!$A:$G,5,FALSE),""))</f>
        <v/>
      </c>
      <c r="O401" t="str">
        <f>IF($A401="","",IFERROR(VLOOKUP($A401,Data_Raw!$A:$G,6,FALSE),""))</f>
        <v/>
      </c>
      <c r="P401" t="str">
        <f>IF($A401="","",IFERROR(VLOOKUP($A401,Data_Raw!$A:$G,7,FALSE),""))</f>
        <v/>
      </c>
      <c r="Q401" t="str">
        <f>IF($A401="","",SUMIFS(AI_PF!$AP:$AP,AI_PF!$A:$A,$A401))</f>
        <v/>
      </c>
      <c r="R401" t="str">
        <f>IF($A401="","",SUMIFS(AI_PF!$AW:$AW,AI_PF!$A:$A,$A401))</f>
        <v/>
      </c>
      <c r="S401" t="str">
        <f>IF($A401="","",SUMIFS(AI_PF!$AZ:$AZ,AI_PF!$A:$A,$A401))</f>
        <v/>
      </c>
      <c r="T401" t="str">
        <f>IF($A401="","",SUMIFS(AI_PF!$CA:$CA,AI_PF!$A:$A,$A401))</f>
        <v/>
      </c>
      <c r="U401" t="str">
        <f>IF($A401="","",SUMIFS(AI_PF!$CE:$CE,AI_PF!$A:$A,$A401))</f>
        <v/>
      </c>
      <c r="V401" t="str">
        <f>IF($A401="","",IFERROR(VLOOKUP($A401,AI_PF!$A:$CO,93,FALSE),""))</f>
        <v/>
      </c>
      <c r="W401" t="str">
        <f>IF($A401="","",COUNTIF(AI_PF!$A:$A,$A401))</f>
        <v/>
      </c>
      <c r="X401" t="str">
        <f>IF($A401="","",COUNTIF(LookThrough!$A:$A,J401))</f>
        <v/>
      </c>
    </row>
    <row r="402" spans="2:24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IF($A402="","",IFERROR(VLOOKUP($A402,Data_Raw!$A:$G,5,FALSE),""))</f>
        <v/>
      </c>
      <c r="O402" t="str">
        <f>IF($A402="","",IFERROR(VLOOKUP($A402,Data_Raw!$A:$G,6,FALSE),""))</f>
        <v/>
      </c>
      <c r="P402" t="str">
        <f>IF($A402="","",IFERROR(VLOOKUP($A402,Data_Raw!$A:$G,7,FALSE),""))</f>
        <v/>
      </c>
      <c r="Q402" t="str">
        <f>IF($A402="","",SUMIFS(AI_PF!$AP:$AP,AI_PF!$A:$A,$A402))</f>
        <v/>
      </c>
      <c r="R402" t="str">
        <f>IF($A402="","",SUMIFS(AI_PF!$AW:$AW,AI_PF!$A:$A,$A402))</f>
        <v/>
      </c>
      <c r="S402" t="str">
        <f>IF($A402="","",SUMIFS(AI_PF!$AZ:$AZ,AI_PF!$A:$A,$A402))</f>
        <v/>
      </c>
      <c r="T402" t="str">
        <f>IF($A402="","",SUMIFS(AI_PF!$CA:$CA,AI_PF!$A:$A,$A402))</f>
        <v/>
      </c>
      <c r="U402" t="str">
        <f>IF($A402="","",SUMIFS(AI_PF!$CE:$CE,AI_PF!$A:$A,$A402))</f>
        <v/>
      </c>
      <c r="V402" t="str">
        <f>IF($A402="","",IFERROR(VLOOKUP($A402,AI_PF!$A:$CO,93,FALSE),""))</f>
        <v/>
      </c>
      <c r="W402" t="str">
        <f>IF($A402="","",COUNTIF(AI_PF!$A:$A,$A402))</f>
        <v/>
      </c>
      <c r="X402" t="str">
        <f>IF($A402="","",COUNTIF(LookThrough!$A:$A,J402))</f>
        <v/>
      </c>
    </row>
    <row r="403" spans="2:24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IF($A403="","",IFERROR(VLOOKUP($A403,Data_Raw!$A:$G,5,FALSE),""))</f>
        <v/>
      </c>
      <c r="O403" t="str">
        <f>IF($A403="","",IFERROR(VLOOKUP($A403,Data_Raw!$A:$G,6,FALSE),""))</f>
        <v/>
      </c>
      <c r="P403" t="str">
        <f>IF($A403="","",IFERROR(VLOOKUP($A403,Data_Raw!$A:$G,7,FALSE),""))</f>
        <v/>
      </c>
      <c r="Q403" t="str">
        <f>IF($A403="","",SUMIFS(AI_PF!$AP:$AP,AI_PF!$A:$A,$A403))</f>
        <v/>
      </c>
      <c r="R403" t="str">
        <f>IF($A403="","",SUMIFS(AI_PF!$AW:$AW,AI_PF!$A:$A,$A403))</f>
        <v/>
      </c>
      <c r="S403" t="str">
        <f>IF($A403="","",SUMIFS(AI_PF!$AZ:$AZ,AI_PF!$A:$A,$A403))</f>
        <v/>
      </c>
      <c r="T403" t="str">
        <f>IF($A403="","",SUMIFS(AI_PF!$CA:$CA,AI_PF!$A:$A,$A403))</f>
        <v/>
      </c>
      <c r="U403" t="str">
        <f>IF($A403="","",SUMIFS(AI_PF!$CE:$CE,AI_PF!$A:$A,$A403))</f>
        <v/>
      </c>
      <c r="V403" t="str">
        <f>IF($A403="","",IFERROR(VLOOKUP($A403,AI_PF!$A:$CO,93,FALSE),""))</f>
        <v/>
      </c>
      <c r="W403" t="str">
        <f>IF($A403="","",COUNTIF(AI_PF!$A:$A,$A403))</f>
        <v/>
      </c>
      <c r="X403" t="str">
        <f>IF($A403="","",COUNTIF(LookThrough!$A:$A,J403))</f>
        <v/>
      </c>
    </row>
    <row r="404" spans="2:24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IF($A404="","",IFERROR(VLOOKUP($A404,Data_Raw!$A:$G,5,FALSE),""))</f>
        <v/>
      </c>
      <c r="O404" t="str">
        <f>IF($A404="","",IFERROR(VLOOKUP($A404,Data_Raw!$A:$G,6,FALSE),""))</f>
        <v/>
      </c>
      <c r="P404" t="str">
        <f>IF($A404="","",IFERROR(VLOOKUP($A404,Data_Raw!$A:$G,7,FALSE),""))</f>
        <v/>
      </c>
      <c r="Q404" t="str">
        <f>IF($A404="","",SUMIFS(AI_PF!$AP:$AP,AI_PF!$A:$A,$A404))</f>
        <v/>
      </c>
      <c r="R404" t="str">
        <f>IF($A404="","",SUMIFS(AI_PF!$AW:$AW,AI_PF!$A:$A,$A404))</f>
        <v/>
      </c>
      <c r="S404" t="str">
        <f>IF($A404="","",SUMIFS(AI_PF!$AZ:$AZ,AI_PF!$A:$A,$A404))</f>
        <v/>
      </c>
      <c r="T404" t="str">
        <f>IF($A404="","",SUMIFS(AI_PF!$CA:$CA,AI_PF!$A:$A,$A404))</f>
        <v/>
      </c>
      <c r="U404" t="str">
        <f>IF($A404="","",SUMIFS(AI_PF!$CE:$CE,AI_PF!$A:$A,$A404))</f>
        <v/>
      </c>
      <c r="V404" t="str">
        <f>IF($A404="","",IFERROR(VLOOKUP($A404,AI_PF!$A:$CO,93,FALSE),""))</f>
        <v/>
      </c>
      <c r="W404" t="str">
        <f>IF($A404="","",COUNTIF(AI_PF!$A:$A,$A404))</f>
        <v/>
      </c>
      <c r="X404" t="str">
        <f>IF($A404="","",COUNTIF(LookThrough!$A:$A,J404))</f>
        <v/>
      </c>
    </row>
    <row r="405" spans="2:24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IF($A405="","",IFERROR(VLOOKUP($A405,Data_Raw!$A:$G,5,FALSE),""))</f>
        <v/>
      </c>
      <c r="O405" t="str">
        <f>IF($A405="","",IFERROR(VLOOKUP($A405,Data_Raw!$A:$G,6,FALSE),""))</f>
        <v/>
      </c>
      <c r="P405" t="str">
        <f>IF($A405="","",IFERROR(VLOOKUP($A405,Data_Raw!$A:$G,7,FALSE),""))</f>
        <v/>
      </c>
      <c r="Q405" t="str">
        <f>IF($A405="","",SUMIFS(AI_PF!$AP:$AP,AI_PF!$A:$A,$A405))</f>
        <v/>
      </c>
      <c r="R405" t="str">
        <f>IF($A405="","",SUMIFS(AI_PF!$AW:$AW,AI_PF!$A:$A,$A405))</f>
        <v/>
      </c>
      <c r="S405" t="str">
        <f>IF($A405="","",SUMIFS(AI_PF!$AZ:$AZ,AI_PF!$A:$A,$A405))</f>
        <v/>
      </c>
      <c r="T405" t="str">
        <f>IF($A405="","",SUMIFS(AI_PF!$CA:$CA,AI_PF!$A:$A,$A405))</f>
        <v/>
      </c>
      <c r="U405" t="str">
        <f>IF($A405="","",SUMIFS(AI_PF!$CE:$CE,AI_PF!$A:$A,$A405))</f>
        <v/>
      </c>
      <c r="V405" t="str">
        <f>IF($A405="","",IFERROR(VLOOKUP($A405,AI_PF!$A:$CO,93,FALSE),""))</f>
        <v/>
      </c>
      <c r="W405" t="str">
        <f>IF($A405="","",COUNTIF(AI_PF!$A:$A,$A405))</f>
        <v/>
      </c>
      <c r="X405" t="str">
        <f>IF($A405="","",COUNTIF(LookThrough!$A:$A,J405))</f>
        <v/>
      </c>
    </row>
    <row r="406" spans="2:24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IF($A406="","",IFERROR(VLOOKUP($A406,Data_Raw!$A:$G,5,FALSE),""))</f>
        <v/>
      </c>
      <c r="O406" t="str">
        <f>IF($A406="","",IFERROR(VLOOKUP($A406,Data_Raw!$A:$G,6,FALSE),""))</f>
        <v/>
      </c>
      <c r="P406" t="str">
        <f>IF($A406="","",IFERROR(VLOOKUP($A406,Data_Raw!$A:$G,7,FALSE),""))</f>
        <v/>
      </c>
      <c r="Q406" t="str">
        <f>IF($A406="","",SUMIFS(AI_PF!$AP:$AP,AI_PF!$A:$A,$A406))</f>
        <v/>
      </c>
      <c r="R406" t="str">
        <f>IF($A406="","",SUMIFS(AI_PF!$AW:$AW,AI_PF!$A:$A,$A406))</f>
        <v/>
      </c>
      <c r="S406" t="str">
        <f>IF($A406="","",SUMIFS(AI_PF!$AZ:$AZ,AI_PF!$A:$A,$A406))</f>
        <v/>
      </c>
      <c r="T406" t="str">
        <f>IF($A406="","",SUMIFS(AI_PF!$CA:$CA,AI_PF!$A:$A,$A406))</f>
        <v/>
      </c>
      <c r="U406" t="str">
        <f>IF($A406="","",SUMIFS(AI_PF!$CE:$CE,AI_PF!$A:$A,$A406))</f>
        <v/>
      </c>
      <c r="V406" t="str">
        <f>IF($A406="","",IFERROR(VLOOKUP($A406,AI_PF!$A:$CO,93,FALSE),""))</f>
        <v/>
      </c>
      <c r="W406" t="str">
        <f>IF($A406="","",COUNTIF(AI_PF!$A:$A,$A406))</f>
        <v/>
      </c>
      <c r="X406" t="str">
        <f>IF($A406="","",COUNTIF(LookThrough!$A:$A,J406))</f>
        <v/>
      </c>
    </row>
    <row r="407" spans="2:24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IF($A407="","",IFERROR(VLOOKUP($A407,Data_Raw!$A:$G,5,FALSE),""))</f>
        <v/>
      </c>
      <c r="O407" t="str">
        <f>IF($A407="","",IFERROR(VLOOKUP($A407,Data_Raw!$A:$G,6,FALSE),""))</f>
        <v/>
      </c>
      <c r="P407" t="str">
        <f>IF($A407="","",IFERROR(VLOOKUP($A407,Data_Raw!$A:$G,7,FALSE),""))</f>
        <v/>
      </c>
      <c r="Q407" t="str">
        <f>IF($A407="","",SUMIFS(AI_PF!$AP:$AP,AI_PF!$A:$A,$A407))</f>
        <v/>
      </c>
      <c r="R407" t="str">
        <f>IF($A407="","",SUMIFS(AI_PF!$AW:$AW,AI_PF!$A:$A,$A407))</f>
        <v/>
      </c>
      <c r="S407" t="str">
        <f>IF($A407="","",SUMIFS(AI_PF!$AZ:$AZ,AI_PF!$A:$A,$A407))</f>
        <v/>
      </c>
      <c r="T407" t="str">
        <f>IF($A407="","",SUMIFS(AI_PF!$CA:$CA,AI_PF!$A:$A,$A407))</f>
        <v/>
      </c>
      <c r="U407" t="str">
        <f>IF($A407="","",SUMIFS(AI_PF!$CE:$CE,AI_PF!$A:$A,$A407))</f>
        <v/>
      </c>
      <c r="V407" t="str">
        <f>IF($A407="","",IFERROR(VLOOKUP($A407,AI_PF!$A:$CO,93,FALSE),""))</f>
        <v/>
      </c>
      <c r="W407" t="str">
        <f>IF($A407="","",COUNTIF(AI_PF!$A:$A,$A407))</f>
        <v/>
      </c>
      <c r="X407" t="str">
        <f>IF($A407="","",COUNTIF(LookThrough!$A:$A,J407))</f>
        <v/>
      </c>
    </row>
    <row r="408" spans="2:24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IF($A408="","",IFERROR(VLOOKUP($A408,Data_Raw!$A:$G,5,FALSE),""))</f>
        <v/>
      </c>
      <c r="O408" t="str">
        <f>IF($A408="","",IFERROR(VLOOKUP($A408,Data_Raw!$A:$G,6,FALSE),""))</f>
        <v/>
      </c>
      <c r="P408" t="str">
        <f>IF($A408="","",IFERROR(VLOOKUP($A408,Data_Raw!$A:$G,7,FALSE),""))</f>
        <v/>
      </c>
      <c r="Q408" t="str">
        <f>IF($A408="","",SUMIFS(AI_PF!$AP:$AP,AI_PF!$A:$A,$A408))</f>
        <v/>
      </c>
      <c r="R408" t="str">
        <f>IF($A408="","",SUMIFS(AI_PF!$AW:$AW,AI_PF!$A:$A,$A408))</f>
        <v/>
      </c>
      <c r="S408" t="str">
        <f>IF($A408="","",SUMIFS(AI_PF!$AZ:$AZ,AI_PF!$A:$A,$A408))</f>
        <v/>
      </c>
      <c r="T408" t="str">
        <f>IF($A408="","",SUMIFS(AI_PF!$CA:$CA,AI_PF!$A:$A,$A408))</f>
        <v/>
      </c>
      <c r="U408" t="str">
        <f>IF($A408="","",SUMIFS(AI_PF!$CE:$CE,AI_PF!$A:$A,$A408))</f>
        <v/>
      </c>
      <c r="V408" t="str">
        <f>IF($A408="","",IFERROR(VLOOKUP($A408,AI_PF!$A:$CO,93,FALSE),""))</f>
        <v/>
      </c>
      <c r="W408" t="str">
        <f>IF($A408="","",COUNTIF(AI_PF!$A:$A,$A408))</f>
        <v/>
      </c>
      <c r="X408" t="str">
        <f>IF($A408="","",COUNTIF(LookThrough!$A:$A,J408))</f>
        <v/>
      </c>
    </row>
    <row r="409" spans="2:24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IF($A409="","",IFERROR(VLOOKUP($A409,Data_Raw!$A:$G,5,FALSE),""))</f>
        <v/>
      </c>
      <c r="O409" t="str">
        <f>IF($A409="","",IFERROR(VLOOKUP($A409,Data_Raw!$A:$G,6,FALSE),""))</f>
        <v/>
      </c>
      <c r="P409" t="str">
        <f>IF($A409="","",IFERROR(VLOOKUP($A409,Data_Raw!$A:$G,7,FALSE),""))</f>
        <v/>
      </c>
      <c r="Q409" t="str">
        <f>IF($A409="","",SUMIFS(AI_PF!$AP:$AP,AI_PF!$A:$A,$A409))</f>
        <v/>
      </c>
      <c r="R409" t="str">
        <f>IF($A409="","",SUMIFS(AI_PF!$AW:$AW,AI_PF!$A:$A,$A409))</f>
        <v/>
      </c>
      <c r="S409" t="str">
        <f>IF($A409="","",SUMIFS(AI_PF!$AZ:$AZ,AI_PF!$A:$A,$A409))</f>
        <v/>
      </c>
      <c r="T409" t="str">
        <f>IF($A409="","",SUMIFS(AI_PF!$CA:$CA,AI_PF!$A:$A,$A409))</f>
        <v/>
      </c>
      <c r="U409" t="str">
        <f>IF($A409="","",SUMIFS(AI_PF!$CE:$CE,AI_PF!$A:$A,$A409))</f>
        <v/>
      </c>
      <c r="V409" t="str">
        <f>IF($A409="","",IFERROR(VLOOKUP($A409,AI_PF!$A:$CO,93,FALSE),""))</f>
        <v/>
      </c>
      <c r="W409" t="str">
        <f>IF($A409="","",COUNTIF(AI_PF!$A:$A,$A409))</f>
        <v/>
      </c>
      <c r="X409" t="str">
        <f>IF($A409="","",COUNTIF(LookThrough!$A:$A,J409))</f>
        <v/>
      </c>
    </row>
    <row r="410" spans="2:24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IF($A410="","",IFERROR(VLOOKUP($A410,Data_Raw!$A:$G,5,FALSE),""))</f>
        <v/>
      </c>
      <c r="O410" t="str">
        <f>IF($A410="","",IFERROR(VLOOKUP($A410,Data_Raw!$A:$G,6,FALSE),""))</f>
        <v/>
      </c>
      <c r="P410" t="str">
        <f>IF($A410="","",IFERROR(VLOOKUP($A410,Data_Raw!$A:$G,7,FALSE),""))</f>
        <v/>
      </c>
      <c r="Q410" t="str">
        <f>IF($A410="","",SUMIFS(AI_PF!$AP:$AP,AI_PF!$A:$A,$A410))</f>
        <v/>
      </c>
      <c r="R410" t="str">
        <f>IF($A410="","",SUMIFS(AI_PF!$AW:$AW,AI_PF!$A:$A,$A410))</f>
        <v/>
      </c>
      <c r="S410" t="str">
        <f>IF($A410="","",SUMIFS(AI_PF!$AZ:$AZ,AI_PF!$A:$A,$A410))</f>
        <v/>
      </c>
      <c r="T410" t="str">
        <f>IF($A410="","",SUMIFS(AI_PF!$CA:$CA,AI_PF!$A:$A,$A410))</f>
        <v/>
      </c>
      <c r="U410" t="str">
        <f>IF($A410="","",SUMIFS(AI_PF!$CE:$CE,AI_PF!$A:$A,$A410))</f>
        <v/>
      </c>
      <c r="V410" t="str">
        <f>IF($A410="","",IFERROR(VLOOKUP($A410,AI_PF!$A:$CO,93,FALSE),""))</f>
        <v/>
      </c>
      <c r="W410" t="str">
        <f>IF($A410="","",COUNTIF(AI_PF!$A:$A,$A410))</f>
        <v/>
      </c>
      <c r="X410" t="str">
        <f>IF($A410="","",COUNTIF(LookThrough!$A:$A,J410))</f>
        <v/>
      </c>
    </row>
    <row r="411" spans="2:24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IF($A411="","",IFERROR(VLOOKUP($A411,Data_Raw!$A:$G,5,FALSE),""))</f>
        <v/>
      </c>
      <c r="O411" t="str">
        <f>IF($A411="","",IFERROR(VLOOKUP($A411,Data_Raw!$A:$G,6,FALSE),""))</f>
        <v/>
      </c>
      <c r="P411" t="str">
        <f>IF($A411="","",IFERROR(VLOOKUP($A411,Data_Raw!$A:$G,7,FALSE),""))</f>
        <v/>
      </c>
      <c r="Q411" t="str">
        <f>IF($A411="","",SUMIFS(AI_PF!$AP:$AP,AI_PF!$A:$A,$A411))</f>
        <v/>
      </c>
      <c r="R411" t="str">
        <f>IF($A411="","",SUMIFS(AI_PF!$AW:$AW,AI_PF!$A:$A,$A411))</f>
        <v/>
      </c>
      <c r="S411" t="str">
        <f>IF($A411="","",SUMIFS(AI_PF!$AZ:$AZ,AI_PF!$A:$A,$A411))</f>
        <v/>
      </c>
      <c r="T411" t="str">
        <f>IF($A411="","",SUMIFS(AI_PF!$CA:$CA,AI_PF!$A:$A,$A411))</f>
        <v/>
      </c>
      <c r="U411" t="str">
        <f>IF($A411="","",SUMIFS(AI_PF!$CE:$CE,AI_PF!$A:$A,$A411))</f>
        <v/>
      </c>
      <c r="V411" t="str">
        <f>IF($A411="","",IFERROR(VLOOKUP($A411,AI_PF!$A:$CO,93,FALSE),""))</f>
        <v/>
      </c>
      <c r="W411" t="str">
        <f>IF($A411="","",COUNTIF(AI_PF!$A:$A,$A411))</f>
        <v/>
      </c>
      <c r="X411" t="str">
        <f>IF($A411="","",COUNTIF(LookThrough!$A:$A,J411))</f>
        <v/>
      </c>
    </row>
    <row r="412" spans="2:24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IF($A412="","",IFERROR(VLOOKUP($A412,Data_Raw!$A:$G,5,FALSE),""))</f>
        <v/>
      </c>
      <c r="O412" t="str">
        <f>IF($A412="","",IFERROR(VLOOKUP($A412,Data_Raw!$A:$G,6,FALSE),""))</f>
        <v/>
      </c>
      <c r="P412" t="str">
        <f>IF($A412="","",IFERROR(VLOOKUP($A412,Data_Raw!$A:$G,7,FALSE),""))</f>
        <v/>
      </c>
      <c r="Q412" t="str">
        <f>IF($A412="","",SUMIFS(AI_PF!$AP:$AP,AI_PF!$A:$A,$A412))</f>
        <v/>
      </c>
      <c r="R412" t="str">
        <f>IF($A412="","",SUMIFS(AI_PF!$AW:$AW,AI_PF!$A:$A,$A412))</f>
        <v/>
      </c>
      <c r="S412" t="str">
        <f>IF($A412="","",SUMIFS(AI_PF!$AZ:$AZ,AI_PF!$A:$A,$A412))</f>
        <v/>
      </c>
      <c r="T412" t="str">
        <f>IF($A412="","",SUMIFS(AI_PF!$CA:$CA,AI_PF!$A:$A,$A412))</f>
        <v/>
      </c>
      <c r="U412" t="str">
        <f>IF($A412="","",SUMIFS(AI_PF!$CE:$CE,AI_PF!$A:$A,$A412))</f>
        <v/>
      </c>
      <c r="V412" t="str">
        <f>IF($A412="","",IFERROR(VLOOKUP($A412,AI_PF!$A:$CO,93,FALSE),""))</f>
        <v/>
      </c>
      <c r="W412" t="str">
        <f>IF($A412="","",COUNTIF(AI_PF!$A:$A,$A412))</f>
        <v/>
      </c>
      <c r="X412" t="str">
        <f>IF($A412="","",COUNTIF(LookThrough!$A:$A,J412))</f>
        <v/>
      </c>
    </row>
    <row r="413" spans="2:24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IF($A413="","",IFERROR(VLOOKUP($A413,Data_Raw!$A:$G,5,FALSE),""))</f>
        <v/>
      </c>
      <c r="O413" t="str">
        <f>IF($A413="","",IFERROR(VLOOKUP($A413,Data_Raw!$A:$G,6,FALSE),""))</f>
        <v/>
      </c>
      <c r="P413" t="str">
        <f>IF($A413="","",IFERROR(VLOOKUP($A413,Data_Raw!$A:$G,7,FALSE),""))</f>
        <v/>
      </c>
      <c r="Q413" t="str">
        <f>IF($A413="","",SUMIFS(AI_PF!$AP:$AP,AI_PF!$A:$A,$A413))</f>
        <v/>
      </c>
      <c r="R413" t="str">
        <f>IF($A413="","",SUMIFS(AI_PF!$AW:$AW,AI_PF!$A:$A,$A413))</f>
        <v/>
      </c>
      <c r="S413" t="str">
        <f>IF($A413="","",SUMIFS(AI_PF!$AZ:$AZ,AI_PF!$A:$A,$A413))</f>
        <v/>
      </c>
      <c r="T413" t="str">
        <f>IF($A413="","",SUMIFS(AI_PF!$CA:$CA,AI_PF!$A:$A,$A413))</f>
        <v/>
      </c>
      <c r="U413" t="str">
        <f>IF($A413="","",SUMIFS(AI_PF!$CE:$CE,AI_PF!$A:$A,$A413))</f>
        <v/>
      </c>
      <c r="V413" t="str">
        <f>IF($A413="","",IFERROR(VLOOKUP($A413,AI_PF!$A:$CO,93,FALSE),""))</f>
        <v/>
      </c>
      <c r="W413" t="str">
        <f>IF($A413="","",COUNTIF(AI_PF!$A:$A,$A413))</f>
        <v/>
      </c>
      <c r="X413" t="str">
        <f>IF($A413="","",COUNTIF(LookThrough!$A:$A,J413))</f>
        <v/>
      </c>
    </row>
    <row r="414" spans="2:24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IF($A414="","",IFERROR(VLOOKUP($A414,Data_Raw!$A:$G,5,FALSE),""))</f>
        <v/>
      </c>
      <c r="O414" t="str">
        <f>IF($A414="","",IFERROR(VLOOKUP($A414,Data_Raw!$A:$G,6,FALSE),""))</f>
        <v/>
      </c>
      <c r="P414" t="str">
        <f>IF($A414="","",IFERROR(VLOOKUP($A414,Data_Raw!$A:$G,7,FALSE),""))</f>
        <v/>
      </c>
      <c r="Q414" t="str">
        <f>IF($A414="","",SUMIFS(AI_PF!$AP:$AP,AI_PF!$A:$A,$A414))</f>
        <v/>
      </c>
      <c r="R414" t="str">
        <f>IF($A414="","",SUMIFS(AI_PF!$AW:$AW,AI_PF!$A:$A,$A414))</f>
        <v/>
      </c>
      <c r="S414" t="str">
        <f>IF($A414="","",SUMIFS(AI_PF!$AZ:$AZ,AI_PF!$A:$A,$A414))</f>
        <v/>
      </c>
      <c r="T414" t="str">
        <f>IF($A414="","",SUMIFS(AI_PF!$CA:$CA,AI_PF!$A:$A,$A414))</f>
        <v/>
      </c>
      <c r="U414" t="str">
        <f>IF($A414="","",SUMIFS(AI_PF!$CE:$CE,AI_PF!$A:$A,$A414))</f>
        <v/>
      </c>
      <c r="V414" t="str">
        <f>IF($A414="","",IFERROR(VLOOKUP($A414,AI_PF!$A:$CO,93,FALSE),""))</f>
        <v/>
      </c>
      <c r="W414" t="str">
        <f>IF($A414="","",COUNTIF(AI_PF!$A:$A,$A414))</f>
        <v/>
      </c>
      <c r="X414" t="str">
        <f>IF($A414="","",COUNTIF(LookThrough!$A:$A,J414))</f>
        <v/>
      </c>
    </row>
    <row r="415" spans="2:24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IF($A415="","",IFERROR(VLOOKUP($A415,Data_Raw!$A:$G,5,FALSE),""))</f>
        <v/>
      </c>
      <c r="O415" t="str">
        <f>IF($A415="","",IFERROR(VLOOKUP($A415,Data_Raw!$A:$G,6,FALSE),""))</f>
        <v/>
      </c>
      <c r="P415" t="str">
        <f>IF($A415="","",IFERROR(VLOOKUP($A415,Data_Raw!$A:$G,7,FALSE),""))</f>
        <v/>
      </c>
      <c r="Q415" t="str">
        <f>IF($A415="","",SUMIFS(AI_PF!$AP:$AP,AI_PF!$A:$A,$A415))</f>
        <v/>
      </c>
      <c r="R415" t="str">
        <f>IF($A415="","",SUMIFS(AI_PF!$AW:$AW,AI_PF!$A:$A,$A415))</f>
        <v/>
      </c>
      <c r="S415" t="str">
        <f>IF($A415="","",SUMIFS(AI_PF!$AZ:$AZ,AI_PF!$A:$A,$A415))</f>
        <v/>
      </c>
      <c r="T415" t="str">
        <f>IF($A415="","",SUMIFS(AI_PF!$CA:$CA,AI_PF!$A:$A,$A415))</f>
        <v/>
      </c>
      <c r="U415" t="str">
        <f>IF($A415="","",SUMIFS(AI_PF!$CE:$CE,AI_PF!$A:$A,$A415))</f>
        <v/>
      </c>
      <c r="V415" t="str">
        <f>IF($A415="","",IFERROR(VLOOKUP($A415,AI_PF!$A:$CO,93,FALSE),""))</f>
        <v/>
      </c>
      <c r="W415" t="str">
        <f>IF($A415="","",COUNTIF(AI_PF!$A:$A,$A415))</f>
        <v/>
      </c>
      <c r="X415" t="str">
        <f>IF($A415="","",COUNTIF(LookThrough!$A:$A,J415))</f>
        <v/>
      </c>
    </row>
    <row r="416" spans="2:24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IF($A416="","",IFERROR(VLOOKUP($A416,Data_Raw!$A:$G,5,FALSE),""))</f>
        <v/>
      </c>
      <c r="O416" t="str">
        <f>IF($A416="","",IFERROR(VLOOKUP($A416,Data_Raw!$A:$G,6,FALSE),""))</f>
        <v/>
      </c>
      <c r="P416" t="str">
        <f>IF($A416="","",IFERROR(VLOOKUP($A416,Data_Raw!$A:$G,7,FALSE),""))</f>
        <v/>
      </c>
      <c r="Q416" t="str">
        <f>IF($A416="","",SUMIFS(AI_PF!$AP:$AP,AI_PF!$A:$A,$A416))</f>
        <v/>
      </c>
      <c r="R416" t="str">
        <f>IF($A416="","",SUMIFS(AI_PF!$AW:$AW,AI_PF!$A:$A,$A416))</f>
        <v/>
      </c>
      <c r="S416" t="str">
        <f>IF($A416="","",SUMIFS(AI_PF!$AZ:$AZ,AI_PF!$A:$A,$A416))</f>
        <v/>
      </c>
      <c r="T416" t="str">
        <f>IF($A416="","",SUMIFS(AI_PF!$CA:$CA,AI_PF!$A:$A,$A416))</f>
        <v/>
      </c>
      <c r="U416" t="str">
        <f>IF($A416="","",SUMIFS(AI_PF!$CE:$CE,AI_PF!$A:$A,$A416))</f>
        <v/>
      </c>
      <c r="V416" t="str">
        <f>IF($A416="","",IFERROR(VLOOKUP($A416,AI_PF!$A:$CO,93,FALSE),""))</f>
        <v/>
      </c>
      <c r="W416" t="str">
        <f>IF($A416="","",COUNTIF(AI_PF!$A:$A,$A416))</f>
        <v/>
      </c>
      <c r="X416" t="str">
        <f>IF($A416="","",COUNTIF(LookThrough!$A:$A,J416))</f>
        <v/>
      </c>
    </row>
    <row r="417" spans="2:24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IF($A417="","",IFERROR(VLOOKUP($A417,Data_Raw!$A:$G,5,FALSE),""))</f>
        <v/>
      </c>
      <c r="O417" t="str">
        <f>IF($A417="","",IFERROR(VLOOKUP($A417,Data_Raw!$A:$G,6,FALSE),""))</f>
        <v/>
      </c>
      <c r="P417" t="str">
        <f>IF($A417="","",IFERROR(VLOOKUP($A417,Data_Raw!$A:$G,7,FALSE),""))</f>
        <v/>
      </c>
      <c r="Q417" t="str">
        <f>IF($A417="","",SUMIFS(AI_PF!$AP:$AP,AI_PF!$A:$A,$A417))</f>
        <v/>
      </c>
      <c r="R417" t="str">
        <f>IF($A417="","",SUMIFS(AI_PF!$AW:$AW,AI_PF!$A:$A,$A417))</f>
        <v/>
      </c>
      <c r="S417" t="str">
        <f>IF($A417="","",SUMIFS(AI_PF!$AZ:$AZ,AI_PF!$A:$A,$A417))</f>
        <v/>
      </c>
      <c r="T417" t="str">
        <f>IF($A417="","",SUMIFS(AI_PF!$CA:$CA,AI_PF!$A:$A,$A417))</f>
        <v/>
      </c>
      <c r="U417" t="str">
        <f>IF($A417="","",SUMIFS(AI_PF!$CE:$CE,AI_PF!$A:$A,$A417))</f>
        <v/>
      </c>
      <c r="V417" t="str">
        <f>IF($A417="","",IFERROR(VLOOKUP($A417,AI_PF!$A:$CO,93,FALSE),""))</f>
        <v/>
      </c>
      <c r="W417" t="str">
        <f>IF($A417="","",COUNTIF(AI_PF!$A:$A,$A417))</f>
        <v/>
      </c>
      <c r="X417" t="str">
        <f>IF($A417="","",COUNTIF(LookThrough!$A:$A,J417))</f>
        <v/>
      </c>
    </row>
    <row r="418" spans="2:24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IF($A418="","",IFERROR(VLOOKUP($A418,Data_Raw!$A:$G,5,FALSE),""))</f>
        <v/>
      </c>
      <c r="O418" t="str">
        <f>IF($A418="","",IFERROR(VLOOKUP($A418,Data_Raw!$A:$G,6,FALSE),""))</f>
        <v/>
      </c>
      <c r="P418" t="str">
        <f>IF($A418="","",IFERROR(VLOOKUP($A418,Data_Raw!$A:$G,7,FALSE),""))</f>
        <v/>
      </c>
      <c r="Q418" t="str">
        <f>IF($A418="","",SUMIFS(AI_PF!$AP:$AP,AI_PF!$A:$A,$A418))</f>
        <v/>
      </c>
      <c r="R418" t="str">
        <f>IF($A418="","",SUMIFS(AI_PF!$AW:$AW,AI_PF!$A:$A,$A418))</f>
        <v/>
      </c>
      <c r="S418" t="str">
        <f>IF($A418="","",SUMIFS(AI_PF!$AZ:$AZ,AI_PF!$A:$A,$A418))</f>
        <v/>
      </c>
      <c r="T418" t="str">
        <f>IF($A418="","",SUMIFS(AI_PF!$CA:$CA,AI_PF!$A:$A,$A418))</f>
        <v/>
      </c>
      <c r="U418" t="str">
        <f>IF($A418="","",SUMIFS(AI_PF!$CE:$CE,AI_PF!$A:$A,$A418))</f>
        <v/>
      </c>
      <c r="V418" t="str">
        <f>IF($A418="","",IFERROR(VLOOKUP($A418,AI_PF!$A:$CO,93,FALSE),""))</f>
        <v/>
      </c>
      <c r="W418" t="str">
        <f>IF($A418="","",COUNTIF(AI_PF!$A:$A,$A418))</f>
        <v/>
      </c>
      <c r="X418" t="str">
        <f>IF($A418="","",COUNTIF(LookThrough!$A:$A,J418))</f>
        <v/>
      </c>
    </row>
    <row r="419" spans="2:24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IF($A419="","",IFERROR(VLOOKUP($A419,Data_Raw!$A:$G,5,FALSE),""))</f>
        <v/>
      </c>
      <c r="O419" t="str">
        <f>IF($A419="","",IFERROR(VLOOKUP($A419,Data_Raw!$A:$G,6,FALSE),""))</f>
        <v/>
      </c>
      <c r="P419" t="str">
        <f>IF($A419="","",IFERROR(VLOOKUP($A419,Data_Raw!$A:$G,7,FALSE),""))</f>
        <v/>
      </c>
      <c r="Q419" t="str">
        <f>IF($A419="","",SUMIFS(AI_PF!$AP:$AP,AI_PF!$A:$A,$A419))</f>
        <v/>
      </c>
      <c r="R419" t="str">
        <f>IF($A419="","",SUMIFS(AI_PF!$AW:$AW,AI_PF!$A:$A,$A419))</f>
        <v/>
      </c>
      <c r="S419" t="str">
        <f>IF($A419="","",SUMIFS(AI_PF!$AZ:$AZ,AI_PF!$A:$A,$A419))</f>
        <v/>
      </c>
      <c r="T419" t="str">
        <f>IF($A419="","",SUMIFS(AI_PF!$CA:$CA,AI_PF!$A:$A,$A419))</f>
        <v/>
      </c>
      <c r="U419" t="str">
        <f>IF($A419="","",SUMIFS(AI_PF!$CE:$CE,AI_PF!$A:$A,$A419))</f>
        <v/>
      </c>
      <c r="V419" t="str">
        <f>IF($A419="","",IFERROR(VLOOKUP($A419,AI_PF!$A:$CO,93,FALSE),""))</f>
        <v/>
      </c>
      <c r="W419" t="str">
        <f>IF($A419="","",COUNTIF(AI_PF!$A:$A,$A419))</f>
        <v/>
      </c>
      <c r="X419" t="str">
        <f>IF($A419="","",COUNTIF(LookThrough!$A:$A,J419))</f>
        <v/>
      </c>
    </row>
    <row r="420" spans="2:24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IF($A420="","",IFERROR(VLOOKUP($A420,Data_Raw!$A:$G,5,FALSE),""))</f>
        <v/>
      </c>
      <c r="O420" t="str">
        <f>IF($A420="","",IFERROR(VLOOKUP($A420,Data_Raw!$A:$G,6,FALSE),""))</f>
        <v/>
      </c>
      <c r="P420" t="str">
        <f>IF($A420="","",IFERROR(VLOOKUP($A420,Data_Raw!$A:$G,7,FALSE),""))</f>
        <v/>
      </c>
      <c r="Q420" t="str">
        <f>IF($A420="","",SUMIFS(AI_PF!$AP:$AP,AI_PF!$A:$A,$A420))</f>
        <v/>
      </c>
      <c r="R420" t="str">
        <f>IF($A420="","",SUMIFS(AI_PF!$AW:$AW,AI_PF!$A:$A,$A420))</f>
        <v/>
      </c>
      <c r="S420" t="str">
        <f>IF($A420="","",SUMIFS(AI_PF!$AZ:$AZ,AI_PF!$A:$A,$A420))</f>
        <v/>
      </c>
      <c r="T420" t="str">
        <f>IF($A420="","",SUMIFS(AI_PF!$CA:$CA,AI_PF!$A:$A,$A420))</f>
        <v/>
      </c>
      <c r="U420" t="str">
        <f>IF($A420="","",SUMIFS(AI_PF!$CE:$CE,AI_PF!$A:$A,$A420))</f>
        <v/>
      </c>
      <c r="V420" t="str">
        <f>IF($A420="","",IFERROR(VLOOKUP($A420,AI_PF!$A:$CO,93,FALSE),""))</f>
        <v/>
      </c>
      <c r="W420" t="str">
        <f>IF($A420="","",COUNTIF(AI_PF!$A:$A,$A420))</f>
        <v/>
      </c>
      <c r="X420" t="str">
        <f>IF($A420="","",COUNTIF(LookThrough!$A:$A,J420))</f>
        <v/>
      </c>
    </row>
    <row r="421" spans="2:24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IF($A421="","",IFERROR(VLOOKUP($A421,Data_Raw!$A:$G,5,FALSE),""))</f>
        <v/>
      </c>
      <c r="O421" t="str">
        <f>IF($A421="","",IFERROR(VLOOKUP($A421,Data_Raw!$A:$G,6,FALSE),""))</f>
        <v/>
      </c>
      <c r="P421" t="str">
        <f>IF($A421="","",IFERROR(VLOOKUP($A421,Data_Raw!$A:$G,7,FALSE),""))</f>
        <v/>
      </c>
      <c r="Q421" t="str">
        <f>IF($A421="","",SUMIFS(AI_PF!$AP:$AP,AI_PF!$A:$A,$A421))</f>
        <v/>
      </c>
      <c r="R421" t="str">
        <f>IF($A421="","",SUMIFS(AI_PF!$AW:$AW,AI_PF!$A:$A,$A421))</f>
        <v/>
      </c>
      <c r="S421" t="str">
        <f>IF($A421="","",SUMIFS(AI_PF!$AZ:$AZ,AI_PF!$A:$A,$A421))</f>
        <v/>
      </c>
      <c r="T421" t="str">
        <f>IF($A421="","",SUMIFS(AI_PF!$CA:$CA,AI_PF!$A:$A,$A421))</f>
        <v/>
      </c>
      <c r="U421" t="str">
        <f>IF($A421="","",SUMIFS(AI_PF!$CE:$CE,AI_PF!$A:$A,$A421))</f>
        <v/>
      </c>
      <c r="V421" t="str">
        <f>IF($A421="","",IFERROR(VLOOKUP($A421,AI_PF!$A:$CO,93,FALSE),""))</f>
        <v/>
      </c>
      <c r="W421" t="str">
        <f>IF($A421="","",COUNTIF(AI_PF!$A:$A,$A421))</f>
        <v/>
      </c>
      <c r="X421" t="str">
        <f>IF($A421="","",COUNTIF(LookThrough!$A:$A,J421))</f>
        <v/>
      </c>
    </row>
    <row r="422" spans="2:24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IF($A422="","",IFERROR(VLOOKUP($A422,Data_Raw!$A:$G,5,FALSE),""))</f>
        <v/>
      </c>
      <c r="O422" t="str">
        <f>IF($A422="","",IFERROR(VLOOKUP($A422,Data_Raw!$A:$G,6,FALSE),""))</f>
        <v/>
      </c>
      <c r="P422" t="str">
        <f>IF($A422="","",IFERROR(VLOOKUP($A422,Data_Raw!$A:$G,7,FALSE),""))</f>
        <v/>
      </c>
      <c r="Q422" t="str">
        <f>IF($A422="","",SUMIFS(AI_PF!$AP:$AP,AI_PF!$A:$A,$A422))</f>
        <v/>
      </c>
      <c r="R422" t="str">
        <f>IF($A422="","",SUMIFS(AI_PF!$AW:$AW,AI_PF!$A:$A,$A422))</f>
        <v/>
      </c>
      <c r="S422" t="str">
        <f>IF($A422="","",SUMIFS(AI_PF!$AZ:$AZ,AI_PF!$A:$A,$A422))</f>
        <v/>
      </c>
      <c r="T422" t="str">
        <f>IF($A422="","",SUMIFS(AI_PF!$CA:$CA,AI_PF!$A:$A,$A422))</f>
        <v/>
      </c>
      <c r="U422" t="str">
        <f>IF($A422="","",SUMIFS(AI_PF!$CE:$CE,AI_PF!$A:$A,$A422))</f>
        <v/>
      </c>
      <c r="V422" t="str">
        <f>IF($A422="","",IFERROR(VLOOKUP($A422,AI_PF!$A:$CO,93,FALSE),""))</f>
        <v/>
      </c>
      <c r="W422" t="str">
        <f>IF($A422="","",COUNTIF(AI_PF!$A:$A,$A422))</f>
        <v/>
      </c>
      <c r="X422" t="str">
        <f>IF($A422="","",COUNTIF(LookThrough!$A:$A,J422))</f>
        <v/>
      </c>
    </row>
    <row r="423" spans="2:24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IF($A423="","",IFERROR(VLOOKUP($A423,Data_Raw!$A:$G,5,FALSE),""))</f>
        <v/>
      </c>
      <c r="O423" t="str">
        <f>IF($A423="","",IFERROR(VLOOKUP($A423,Data_Raw!$A:$G,6,FALSE),""))</f>
        <v/>
      </c>
      <c r="P423" t="str">
        <f>IF($A423="","",IFERROR(VLOOKUP($A423,Data_Raw!$A:$G,7,FALSE),""))</f>
        <v/>
      </c>
      <c r="Q423" t="str">
        <f>IF($A423="","",SUMIFS(AI_PF!$AP:$AP,AI_PF!$A:$A,$A423))</f>
        <v/>
      </c>
      <c r="R423" t="str">
        <f>IF($A423="","",SUMIFS(AI_PF!$AW:$AW,AI_PF!$A:$A,$A423))</f>
        <v/>
      </c>
      <c r="S423" t="str">
        <f>IF($A423="","",SUMIFS(AI_PF!$AZ:$AZ,AI_PF!$A:$A,$A423))</f>
        <v/>
      </c>
      <c r="T423" t="str">
        <f>IF($A423="","",SUMIFS(AI_PF!$CA:$CA,AI_PF!$A:$A,$A423))</f>
        <v/>
      </c>
      <c r="U423" t="str">
        <f>IF($A423="","",SUMIFS(AI_PF!$CE:$CE,AI_PF!$A:$A,$A423))</f>
        <v/>
      </c>
      <c r="V423" t="str">
        <f>IF($A423="","",IFERROR(VLOOKUP($A423,AI_PF!$A:$CO,93,FALSE),""))</f>
        <v/>
      </c>
      <c r="W423" t="str">
        <f>IF($A423="","",COUNTIF(AI_PF!$A:$A,$A423))</f>
        <v/>
      </c>
      <c r="X423" t="str">
        <f>IF($A423="","",COUNTIF(LookThrough!$A:$A,J423))</f>
        <v/>
      </c>
    </row>
    <row r="424" spans="2:24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IF($A424="","",IFERROR(VLOOKUP($A424,Data_Raw!$A:$G,5,FALSE),""))</f>
        <v/>
      </c>
      <c r="O424" t="str">
        <f>IF($A424="","",IFERROR(VLOOKUP($A424,Data_Raw!$A:$G,6,FALSE),""))</f>
        <v/>
      </c>
      <c r="P424" t="str">
        <f>IF($A424="","",IFERROR(VLOOKUP($A424,Data_Raw!$A:$G,7,FALSE),""))</f>
        <v/>
      </c>
      <c r="Q424" t="str">
        <f>IF($A424="","",SUMIFS(AI_PF!$AP:$AP,AI_PF!$A:$A,$A424))</f>
        <v/>
      </c>
      <c r="R424" t="str">
        <f>IF($A424="","",SUMIFS(AI_PF!$AW:$AW,AI_PF!$A:$A,$A424))</f>
        <v/>
      </c>
      <c r="S424" t="str">
        <f>IF($A424="","",SUMIFS(AI_PF!$AZ:$AZ,AI_PF!$A:$A,$A424))</f>
        <v/>
      </c>
      <c r="T424" t="str">
        <f>IF($A424="","",SUMIFS(AI_PF!$CA:$CA,AI_PF!$A:$A,$A424))</f>
        <v/>
      </c>
      <c r="U424" t="str">
        <f>IF($A424="","",SUMIFS(AI_PF!$CE:$CE,AI_PF!$A:$A,$A424))</f>
        <v/>
      </c>
      <c r="V424" t="str">
        <f>IF($A424="","",IFERROR(VLOOKUP($A424,AI_PF!$A:$CO,93,FALSE),""))</f>
        <v/>
      </c>
      <c r="W424" t="str">
        <f>IF($A424="","",COUNTIF(AI_PF!$A:$A,$A424))</f>
        <v/>
      </c>
      <c r="X424" t="str">
        <f>IF($A424="","",COUNTIF(LookThrough!$A:$A,J424))</f>
        <v/>
      </c>
    </row>
    <row r="425" spans="2:24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IF($A425="","",IFERROR(VLOOKUP($A425,Data_Raw!$A:$G,5,FALSE),""))</f>
        <v/>
      </c>
      <c r="O425" t="str">
        <f>IF($A425="","",IFERROR(VLOOKUP($A425,Data_Raw!$A:$G,6,FALSE),""))</f>
        <v/>
      </c>
      <c r="P425" t="str">
        <f>IF($A425="","",IFERROR(VLOOKUP($A425,Data_Raw!$A:$G,7,FALSE),""))</f>
        <v/>
      </c>
      <c r="Q425" t="str">
        <f>IF($A425="","",SUMIFS(AI_PF!$AP:$AP,AI_PF!$A:$A,$A425))</f>
        <v/>
      </c>
      <c r="R425" t="str">
        <f>IF($A425="","",SUMIFS(AI_PF!$AW:$AW,AI_PF!$A:$A,$A425))</f>
        <v/>
      </c>
      <c r="S425" t="str">
        <f>IF($A425="","",SUMIFS(AI_PF!$AZ:$AZ,AI_PF!$A:$A,$A425))</f>
        <v/>
      </c>
      <c r="T425" t="str">
        <f>IF($A425="","",SUMIFS(AI_PF!$CA:$CA,AI_PF!$A:$A,$A425))</f>
        <v/>
      </c>
      <c r="U425" t="str">
        <f>IF($A425="","",SUMIFS(AI_PF!$CE:$CE,AI_PF!$A:$A,$A425))</f>
        <v/>
      </c>
      <c r="V425" t="str">
        <f>IF($A425="","",IFERROR(VLOOKUP($A425,AI_PF!$A:$CO,93,FALSE),""))</f>
        <v/>
      </c>
      <c r="W425" t="str">
        <f>IF($A425="","",COUNTIF(AI_PF!$A:$A,$A425))</f>
        <v/>
      </c>
      <c r="X425" t="str">
        <f>IF($A425="","",COUNTIF(LookThrough!$A:$A,J425))</f>
        <v/>
      </c>
    </row>
    <row r="426" spans="2:24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IF($A426="","",IFERROR(VLOOKUP($A426,Data_Raw!$A:$G,5,FALSE),""))</f>
        <v/>
      </c>
      <c r="O426" t="str">
        <f>IF($A426="","",IFERROR(VLOOKUP($A426,Data_Raw!$A:$G,6,FALSE),""))</f>
        <v/>
      </c>
      <c r="P426" t="str">
        <f>IF($A426="","",IFERROR(VLOOKUP($A426,Data_Raw!$A:$G,7,FALSE),""))</f>
        <v/>
      </c>
      <c r="Q426" t="str">
        <f>IF($A426="","",SUMIFS(AI_PF!$AP:$AP,AI_PF!$A:$A,$A426))</f>
        <v/>
      </c>
      <c r="R426" t="str">
        <f>IF($A426="","",SUMIFS(AI_PF!$AW:$AW,AI_PF!$A:$A,$A426))</f>
        <v/>
      </c>
      <c r="S426" t="str">
        <f>IF($A426="","",SUMIFS(AI_PF!$AZ:$AZ,AI_PF!$A:$A,$A426))</f>
        <v/>
      </c>
      <c r="T426" t="str">
        <f>IF($A426="","",SUMIFS(AI_PF!$CA:$CA,AI_PF!$A:$A,$A426))</f>
        <v/>
      </c>
      <c r="U426" t="str">
        <f>IF($A426="","",SUMIFS(AI_PF!$CE:$CE,AI_PF!$A:$A,$A426))</f>
        <v/>
      </c>
      <c r="V426" t="str">
        <f>IF($A426="","",IFERROR(VLOOKUP($A426,AI_PF!$A:$CO,93,FALSE),""))</f>
        <v/>
      </c>
      <c r="W426" t="str">
        <f>IF($A426="","",COUNTIF(AI_PF!$A:$A,$A426))</f>
        <v/>
      </c>
      <c r="X426" t="str">
        <f>IF($A426="","",COUNTIF(LookThrough!$A:$A,J426))</f>
        <v/>
      </c>
    </row>
    <row r="427" spans="2:24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IF($A427="","",IFERROR(VLOOKUP($A427,Data_Raw!$A:$G,5,FALSE),""))</f>
        <v/>
      </c>
      <c r="O427" t="str">
        <f>IF($A427="","",IFERROR(VLOOKUP($A427,Data_Raw!$A:$G,6,FALSE),""))</f>
        <v/>
      </c>
      <c r="P427" t="str">
        <f>IF($A427="","",IFERROR(VLOOKUP($A427,Data_Raw!$A:$G,7,FALSE),""))</f>
        <v/>
      </c>
      <c r="Q427" t="str">
        <f>IF($A427="","",SUMIFS(AI_PF!$AP:$AP,AI_PF!$A:$A,$A427))</f>
        <v/>
      </c>
      <c r="R427" t="str">
        <f>IF($A427="","",SUMIFS(AI_PF!$AW:$AW,AI_PF!$A:$A,$A427))</f>
        <v/>
      </c>
      <c r="S427" t="str">
        <f>IF($A427="","",SUMIFS(AI_PF!$AZ:$AZ,AI_PF!$A:$A,$A427))</f>
        <v/>
      </c>
      <c r="T427" t="str">
        <f>IF($A427="","",SUMIFS(AI_PF!$CA:$CA,AI_PF!$A:$A,$A427))</f>
        <v/>
      </c>
      <c r="U427" t="str">
        <f>IF($A427="","",SUMIFS(AI_PF!$CE:$CE,AI_PF!$A:$A,$A427))</f>
        <v/>
      </c>
      <c r="V427" t="str">
        <f>IF($A427="","",IFERROR(VLOOKUP($A427,AI_PF!$A:$CO,93,FALSE),""))</f>
        <v/>
      </c>
      <c r="W427" t="str">
        <f>IF($A427="","",COUNTIF(AI_PF!$A:$A,$A427))</f>
        <v/>
      </c>
      <c r="X427" t="str">
        <f>IF($A427="","",COUNTIF(LookThrough!$A:$A,J427))</f>
        <v/>
      </c>
    </row>
    <row r="428" spans="2:24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IF($A428="","",IFERROR(VLOOKUP($A428,Data_Raw!$A:$G,5,FALSE),""))</f>
        <v/>
      </c>
      <c r="O428" t="str">
        <f>IF($A428="","",IFERROR(VLOOKUP($A428,Data_Raw!$A:$G,6,FALSE),""))</f>
        <v/>
      </c>
      <c r="P428" t="str">
        <f>IF($A428="","",IFERROR(VLOOKUP($A428,Data_Raw!$A:$G,7,FALSE),""))</f>
        <v/>
      </c>
      <c r="Q428" t="str">
        <f>IF($A428="","",SUMIFS(AI_PF!$AP:$AP,AI_PF!$A:$A,$A428))</f>
        <v/>
      </c>
      <c r="R428" t="str">
        <f>IF($A428="","",SUMIFS(AI_PF!$AW:$AW,AI_PF!$A:$A,$A428))</f>
        <v/>
      </c>
      <c r="S428" t="str">
        <f>IF($A428="","",SUMIFS(AI_PF!$AZ:$AZ,AI_PF!$A:$A,$A428))</f>
        <v/>
      </c>
      <c r="T428" t="str">
        <f>IF($A428="","",SUMIFS(AI_PF!$CA:$CA,AI_PF!$A:$A,$A428))</f>
        <v/>
      </c>
      <c r="U428" t="str">
        <f>IF($A428="","",SUMIFS(AI_PF!$CE:$CE,AI_PF!$A:$A,$A428))</f>
        <v/>
      </c>
      <c r="V428" t="str">
        <f>IF($A428="","",IFERROR(VLOOKUP($A428,AI_PF!$A:$CO,93,FALSE),""))</f>
        <v/>
      </c>
      <c r="W428" t="str">
        <f>IF($A428="","",COUNTIF(AI_PF!$A:$A,$A428))</f>
        <v/>
      </c>
      <c r="X428" t="str">
        <f>IF($A428="","",COUNTIF(LookThrough!$A:$A,J428))</f>
        <v/>
      </c>
    </row>
    <row r="429" spans="2:24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IF($A429="","",IFERROR(VLOOKUP($A429,Data_Raw!$A:$G,5,FALSE),""))</f>
        <v/>
      </c>
      <c r="O429" t="str">
        <f>IF($A429="","",IFERROR(VLOOKUP($A429,Data_Raw!$A:$G,6,FALSE),""))</f>
        <v/>
      </c>
      <c r="P429" t="str">
        <f>IF($A429="","",IFERROR(VLOOKUP($A429,Data_Raw!$A:$G,7,FALSE),""))</f>
        <v/>
      </c>
      <c r="Q429" t="str">
        <f>IF($A429="","",SUMIFS(AI_PF!$AP:$AP,AI_PF!$A:$A,$A429))</f>
        <v/>
      </c>
      <c r="R429" t="str">
        <f>IF($A429="","",SUMIFS(AI_PF!$AW:$AW,AI_PF!$A:$A,$A429))</f>
        <v/>
      </c>
      <c r="S429" t="str">
        <f>IF($A429="","",SUMIFS(AI_PF!$AZ:$AZ,AI_PF!$A:$A,$A429))</f>
        <v/>
      </c>
      <c r="T429" t="str">
        <f>IF($A429="","",SUMIFS(AI_PF!$CA:$CA,AI_PF!$A:$A,$A429))</f>
        <v/>
      </c>
      <c r="U429" t="str">
        <f>IF($A429="","",SUMIFS(AI_PF!$CE:$CE,AI_PF!$A:$A,$A429))</f>
        <v/>
      </c>
      <c r="V429" t="str">
        <f>IF($A429="","",IFERROR(VLOOKUP($A429,AI_PF!$A:$CO,93,FALSE),""))</f>
        <v/>
      </c>
      <c r="W429" t="str">
        <f>IF($A429="","",COUNTIF(AI_PF!$A:$A,$A429))</f>
        <v/>
      </c>
      <c r="X429" t="str">
        <f>IF($A429="","",COUNTIF(LookThrough!$A:$A,J429))</f>
        <v/>
      </c>
    </row>
    <row r="430" spans="2:24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IF($A430="","",IFERROR(VLOOKUP($A430,Data_Raw!$A:$G,5,FALSE),""))</f>
        <v/>
      </c>
      <c r="O430" t="str">
        <f>IF($A430="","",IFERROR(VLOOKUP($A430,Data_Raw!$A:$G,6,FALSE),""))</f>
        <v/>
      </c>
      <c r="P430" t="str">
        <f>IF($A430="","",IFERROR(VLOOKUP($A430,Data_Raw!$A:$G,7,FALSE),""))</f>
        <v/>
      </c>
      <c r="Q430" t="str">
        <f>IF($A430="","",SUMIFS(AI_PF!$AP:$AP,AI_PF!$A:$A,$A430))</f>
        <v/>
      </c>
      <c r="R430" t="str">
        <f>IF($A430="","",SUMIFS(AI_PF!$AW:$AW,AI_PF!$A:$A,$A430))</f>
        <v/>
      </c>
      <c r="S430" t="str">
        <f>IF($A430="","",SUMIFS(AI_PF!$AZ:$AZ,AI_PF!$A:$A,$A430))</f>
        <v/>
      </c>
      <c r="T430" t="str">
        <f>IF($A430="","",SUMIFS(AI_PF!$CA:$CA,AI_PF!$A:$A,$A430))</f>
        <v/>
      </c>
      <c r="U430" t="str">
        <f>IF($A430="","",SUMIFS(AI_PF!$CE:$CE,AI_PF!$A:$A,$A430))</f>
        <v/>
      </c>
      <c r="V430" t="str">
        <f>IF($A430="","",IFERROR(VLOOKUP($A430,AI_PF!$A:$CO,93,FALSE),""))</f>
        <v/>
      </c>
      <c r="W430" t="str">
        <f>IF($A430="","",COUNTIF(AI_PF!$A:$A,$A430))</f>
        <v/>
      </c>
      <c r="X430" t="str">
        <f>IF($A430="","",COUNTIF(LookThrough!$A:$A,J430))</f>
        <v/>
      </c>
    </row>
    <row r="431" spans="2:24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IF($A431="","",IFERROR(VLOOKUP($A431,Data_Raw!$A:$G,5,FALSE),""))</f>
        <v/>
      </c>
      <c r="O431" t="str">
        <f>IF($A431="","",IFERROR(VLOOKUP($A431,Data_Raw!$A:$G,6,FALSE),""))</f>
        <v/>
      </c>
      <c r="P431" t="str">
        <f>IF($A431="","",IFERROR(VLOOKUP($A431,Data_Raw!$A:$G,7,FALSE),""))</f>
        <v/>
      </c>
      <c r="Q431" t="str">
        <f>IF($A431="","",SUMIFS(AI_PF!$AP:$AP,AI_PF!$A:$A,$A431))</f>
        <v/>
      </c>
      <c r="R431" t="str">
        <f>IF($A431="","",SUMIFS(AI_PF!$AW:$AW,AI_PF!$A:$A,$A431))</f>
        <v/>
      </c>
      <c r="S431" t="str">
        <f>IF($A431="","",SUMIFS(AI_PF!$AZ:$AZ,AI_PF!$A:$A,$A431))</f>
        <v/>
      </c>
      <c r="T431" t="str">
        <f>IF($A431="","",SUMIFS(AI_PF!$CA:$CA,AI_PF!$A:$A,$A431))</f>
        <v/>
      </c>
      <c r="U431" t="str">
        <f>IF($A431="","",SUMIFS(AI_PF!$CE:$CE,AI_PF!$A:$A,$A431))</f>
        <v/>
      </c>
      <c r="V431" t="str">
        <f>IF($A431="","",IFERROR(VLOOKUP($A431,AI_PF!$A:$CO,93,FALSE),""))</f>
        <v/>
      </c>
      <c r="W431" t="str">
        <f>IF($A431="","",COUNTIF(AI_PF!$A:$A,$A431))</f>
        <v/>
      </c>
      <c r="X431" t="str">
        <f>IF($A431="","",COUNTIF(LookThrough!$A:$A,J431))</f>
        <v/>
      </c>
    </row>
    <row r="432" spans="2:24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IF($A432="","",IFERROR(VLOOKUP($A432,Data_Raw!$A:$G,5,FALSE),""))</f>
        <v/>
      </c>
      <c r="O432" t="str">
        <f>IF($A432="","",IFERROR(VLOOKUP($A432,Data_Raw!$A:$G,6,FALSE),""))</f>
        <v/>
      </c>
      <c r="P432" t="str">
        <f>IF($A432="","",IFERROR(VLOOKUP($A432,Data_Raw!$A:$G,7,FALSE),""))</f>
        <v/>
      </c>
      <c r="Q432" t="str">
        <f>IF($A432="","",SUMIFS(AI_PF!$AP:$AP,AI_PF!$A:$A,$A432))</f>
        <v/>
      </c>
      <c r="R432" t="str">
        <f>IF($A432="","",SUMIFS(AI_PF!$AW:$AW,AI_PF!$A:$A,$A432))</f>
        <v/>
      </c>
      <c r="S432" t="str">
        <f>IF($A432="","",SUMIFS(AI_PF!$AZ:$AZ,AI_PF!$A:$A,$A432))</f>
        <v/>
      </c>
      <c r="T432" t="str">
        <f>IF($A432="","",SUMIFS(AI_PF!$CA:$CA,AI_PF!$A:$A,$A432))</f>
        <v/>
      </c>
      <c r="U432" t="str">
        <f>IF($A432="","",SUMIFS(AI_PF!$CE:$CE,AI_PF!$A:$A,$A432))</f>
        <v/>
      </c>
      <c r="V432" t="str">
        <f>IF($A432="","",IFERROR(VLOOKUP($A432,AI_PF!$A:$CO,93,FALSE),""))</f>
        <v/>
      </c>
      <c r="W432" t="str">
        <f>IF($A432="","",COUNTIF(AI_PF!$A:$A,$A432))</f>
        <v/>
      </c>
      <c r="X432" t="str">
        <f>IF($A432="","",COUNTIF(LookThrough!$A:$A,J432))</f>
        <v/>
      </c>
    </row>
    <row r="433" spans="2:24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IF($A433="","",IFERROR(VLOOKUP($A433,Data_Raw!$A:$G,5,FALSE),""))</f>
        <v/>
      </c>
      <c r="O433" t="str">
        <f>IF($A433="","",IFERROR(VLOOKUP($A433,Data_Raw!$A:$G,6,FALSE),""))</f>
        <v/>
      </c>
      <c r="P433" t="str">
        <f>IF($A433="","",IFERROR(VLOOKUP($A433,Data_Raw!$A:$G,7,FALSE),""))</f>
        <v/>
      </c>
      <c r="Q433" t="str">
        <f>IF($A433="","",SUMIFS(AI_PF!$AP:$AP,AI_PF!$A:$A,$A433))</f>
        <v/>
      </c>
      <c r="R433" t="str">
        <f>IF($A433="","",SUMIFS(AI_PF!$AW:$AW,AI_PF!$A:$A,$A433))</f>
        <v/>
      </c>
      <c r="S433" t="str">
        <f>IF($A433="","",SUMIFS(AI_PF!$AZ:$AZ,AI_PF!$A:$A,$A433))</f>
        <v/>
      </c>
      <c r="T433" t="str">
        <f>IF($A433="","",SUMIFS(AI_PF!$CA:$CA,AI_PF!$A:$A,$A433))</f>
        <v/>
      </c>
      <c r="U433" t="str">
        <f>IF($A433="","",SUMIFS(AI_PF!$CE:$CE,AI_PF!$A:$A,$A433))</f>
        <v/>
      </c>
      <c r="V433" t="str">
        <f>IF($A433="","",IFERROR(VLOOKUP($A433,AI_PF!$A:$CO,93,FALSE),""))</f>
        <v/>
      </c>
      <c r="W433" t="str">
        <f>IF($A433="","",COUNTIF(AI_PF!$A:$A,$A433))</f>
        <v/>
      </c>
      <c r="X433" t="str">
        <f>IF($A433="","",COUNTIF(LookThrough!$A:$A,J433))</f>
        <v/>
      </c>
    </row>
    <row r="434" spans="2:24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IF($A434="","",IFERROR(VLOOKUP($A434,Data_Raw!$A:$G,5,FALSE),""))</f>
        <v/>
      </c>
      <c r="O434" t="str">
        <f>IF($A434="","",IFERROR(VLOOKUP($A434,Data_Raw!$A:$G,6,FALSE),""))</f>
        <v/>
      </c>
      <c r="P434" t="str">
        <f>IF($A434="","",IFERROR(VLOOKUP($A434,Data_Raw!$A:$G,7,FALSE),""))</f>
        <v/>
      </c>
      <c r="Q434" t="str">
        <f>IF($A434="","",SUMIFS(AI_PF!$AP:$AP,AI_PF!$A:$A,$A434))</f>
        <v/>
      </c>
      <c r="R434" t="str">
        <f>IF($A434="","",SUMIFS(AI_PF!$AW:$AW,AI_PF!$A:$A,$A434))</f>
        <v/>
      </c>
      <c r="S434" t="str">
        <f>IF($A434="","",SUMIFS(AI_PF!$AZ:$AZ,AI_PF!$A:$A,$A434))</f>
        <v/>
      </c>
      <c r="T434" t="str">
        <f>IF($A434="","",SUMIFS(AI_PF!$CA:$CA,AI_PF!$A:$A,$A434))</f>
        <v/>
      </c>
      <c r="U434" t="str">
        <f>IF($A434="","",SUMIFS(AI_PF!$CE:$CE,AI_PF!$A:$A,$A434))</f>
        <v/>
      </c>
      <c r="V434" t="str">
        <f>IF($A434="","",IFERROR(VLOOKUP($A434,AI_PF!$A:$CO,93,FALSE),""))</f>
        <v/>
      </c>
      <c r="W434" t="str">
        <f>IF($A434="","",COUNTIF(AI_PF!$A:$A,$A434))</f>
        <v/>
      </c>
      <c r="X434" t="str">
        <f>IF($A434="","",COUNTIF(LookThrough!$A:$A,J434))</f>
        <v/>
      </c>
    </row>
    <row r="435" spans="2:24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IF($A435="","",IFERROR(VLOOKUP($A435,Data_Raw!$A:$G,5,FALSE),""))</f>
        <v/>
      </c>
      <c r="O435" t="str">
        <f>IF($A435="","",IFERROR(VLOOKUP($A435,Data_Raw!$A:$G,6,FALSE),""))</f>
        <v/>
      </c>
      <c r="P435" t="str">
        <f>IF($A435="","",IFERROR(VLOOKUP($A435,Data_Raw!$A:$G,7,FALSE),""))</f>
        <v/>
      </c>
      <c r="Q435" t="str">
        <f>IF($A435="","",SUMIFS(AI_PF!$AP:$AP,AI_PF!$A:$A,$A435))</f>
        <v/>
      </c>
      <c r="R435" t="str">
        <f>IF($A435="","",SUMIFS(AI_PF!$AW:$AW,AI_PF!$A:$A,$A435))</f>
        <v/>
      </c>
      <c r="S435" t="str">
        <f>IF($A435="","",SUMIFS(AI_PF!$AZ:$AZ,AI_PF!$A:$A,$A435))</f>
        <v/>
      </c>
      <c r="T435" t="str">
        <f>IF($A435="","",SUMIFS(AI_PF!$CA:$CA,AI_PF!$A:$A,$A435))</f>
        <v/>
      </c>
      <c r="U435" t="str">
        <f>IF($A435="","",SUMIFS(AI_PF!$CE:$CE,AI_PF!$A:$A,$A435))</f>
        <v/>
      </c>
      <c r="V435" t="str">
        <f>IF($A435="","",IFERROR(VLOOKUP($A435,AI_PF!$A:$CO,93,FALSE),""))</f>
        <v/>
      </c>
      <c r="W435" t="str">
        <f>IF($A435="","",COUNTIF(AI_PF!$A:$A,$A435))</f>
        <v/>
      </c>
      <c r="X435" t="str">
        <f>IF($A435="","",COUNTIF(LookThrough!$A:$A,J435))</f>
        <v/>
      </c>
    </row>
    <row r="436" spans="2:24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IF($A436="","",IFERROR(VLOOKUP($A436,Data_Raw!$A:$G,5,FALSE),""))</f>
        <v/>
      </c>
      <c r="O436" t="str">
        <f>IF($A436="","",IFERROR(VLOOKUP($A436,Data_Raw!$A:$G,6,FALSE),""))</f>
        <v/>
      </c>
      <c r="P436" t="str">
        <f>IF($A436="","",IFERROR(VLOOKUP($A436,Data_Raw!$A:$G,7,FALSE),""))</f>
        <v/>
      </c>
      <c r="Q436" t="str">
        <f>IF($A436="","",SUMIFS(AI_PF!$AP:$AP,AI_PF!$A:$A,$A436))</f>
        <v/>
      </c>
      <c r="R436" t="str">
        <f>IF($A436="","",SUMIFS(AI_PF!$AW:$AW,AI_PF!$A:$A,$A436))</f>
        <v/>
      </c>
      <c r="S436" t="str">
        <f>IF($A436="","",SUMIFS(AI_PF!$AZ:$AZ,AI_PF!$A:$A,$A436))</f>
        <v/>
      </c>
      <c r="T436" t="str">
        <f>IF($A436="","",SUMIFS(AI_PF!$CA:$CA,AI_PF!$A:$A,$A436))</f>
        <v/>
      </c>
      <c r="U436" t="str">
        <f>IF($A436="","",SUMIFS(AI_PF!$CE:$CE,AI_PF!$A:$A,$A436))</f>
        <v/>
      </c>
      <c r="V436" t="str">
        <f>IF($A436="","",IFERROR(VLOOKUP($A436,AI_PF!$A:$CO,93,FALSE),""))</f>
        <v/>
      </c>
      <c r="W436" t="str">
        <f>IF($A436="","",COUNTIF(AI_PF!$A:$A,$A436))</f>
        <v/>
      </c>
      <c r="X436" t="str">
        <f>IF($A436="","",COUNTIF(LookThrough!$A:$A,J436))</f>
        <v/>
      </c>
    </row>
    <row r="437" spans="2:24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IF($A437="","",IFERROR(VLOOKUP($A437,Data_Raw!$A:$G,5,FALSE),""))</f>
        <v/>
      </c>
      <c r="O437" t="str">
        <f>IF($A437="","",IFERROR(VLOOKUP($A437,Data_Raw!$A:$G,6,FALSE),""))</f>
        <v/>
      </c>
      <c r="P437" t="str">
        <f>IF($A437="","",IFERROR(VLOOKUP($A437,Data_Raw!$A:$G,7,FALSE),""))</f>
        <v/>
      </c>
      <c r="Q437" t="str">
        <f>IF($A437="","",SUMIFS(AI_PF!$AP:$AP,AI_PF!$A:$A,$A437))</f>
        <v/>
      </c>
      <c r="R437" t="str">
        <f>IF($A437="","",SUMIFS(AI_PF!$AW:$AW,AI_PF!$A:$A,$A437))</f>
        <v/>
      </c>
      <c r="S437" t="str">
        <f>IF($A437="","",SUMIFS(AI_PF!$AZ:$AZ,AI_PF!$A:$A,$A437))</f>
        <v/>
      </c>
      <c r="T437" t="str">
        <f>IF($A437="","",SUMIFS(AI_PF!$CA:$CA,AI_PF!$A:$A,$A437))</f>
        <v/>
      </c>
      <c r="U437" t="str">
        <f>IF($A437="","",SUMIFS(AI_PF!$CE:$CE,AI_PF!$A:$A,$A437))</f>
        <v/>
      </c>
      <c r="V437" t="str">
        <f>IF($A437="","",IFERROR(VLOOKUP($A437,AI_PF!$A:$CO,93,FALSE),""))</f>
        <v/>
      </c>
      <c r="W437" t="str">
        <f>IF($A437="","",COUNTIF(AI_PF!$A:$A,$A437))</f>
        <v/>
      </c>
      <c r="X437" t="str">
        <f>IF($A437="","",COUNTIF(LookThrough!$A:$A,J437))</f>
        <v/>
      </c>
    </row>
    <row r="438" spans="2:24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IF($A438="","",IFERROR(VLOOKUP($A438,Data_Raw!$A:$G,5,FALSE),""))</f>
        <v/>
      </c>
      <c r="O438" t="str">
        <f>IF($A438="","",IFERROR(VLOOKUP($A438,Data_Raw!$A:$G,6,FALSE),""))</f>
        <v/>
      </c>
      <c r="P438" t="str">
        <f>IF($A438="","",IFERROR(VLOOKUP($A438,Data_Raw!$A:$G,7,FALSE),""))</f>
        <v/>
      </c>
      <c r="Q438" t="str">
        <f>IF($A438="","",SUMIFS(AI_PF!$AP:$AP,AI_PF!$A:$A,$A438))</f>
        <v/>
      </c>
      <c r="R438" t="str">
        <f>IF($A438="","",SUMIFS(AI_PF!$AW:$AW,AI_PF!$A:$A,$A438))</f>
        <v/>
      </c>
      <c r="S438" t="str">
        <f>IF($A438="","",SUMIFS(AI_PF!$AZ:$AZ,AI_PF!$A:$A,$A438))</f>
        <v/>
      </c>
      <c r="T438" t="str">
        <f>IF($A438="","",SUMIFS(AI_PF!$CA:$CA,AI_PF!$A:$A,$A438))</f>
        <v/>
      </c>
      <c r="U438" t="str">
        <f>IF($A438="","",SUMIFS(AI_PF!$CE:$CE,AI_PF!$A:$A,$A438))</f>
        <v/>
      </c>
      <c r="V438" t="str">
        <f>IF($A438="","",IFERROR(VLOOKUP($A438,AI_PF!$A:$CO,93,FALSE),""))</f>
        <v/>
      </c>
      <c r="W438" t="str">
        <f>IF($A438="","",COUNTIF(AI_PF!$A:$A,$A438))</f>
        <v/>
      </c>
      <c r="X438" t="str">
        <f>IF($A438="","",COUNTIF(LookThrough!$A:$A,J438))</f>
        <v/>
      </c>
    </row>
    <row r="439" spans="2:24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IF($A439="","",IFERROR(VLOOKUP($A439,Data_Raw!$A:$G,5,FALSE),""))</f>
        <v/>
      </c>
      <c r="O439" t="str">
        <f>IF($A439="","",IFERROR(VLOOKUP($A439,Data_Raw!$A:$G,6,FALSE),""))</f>
        <v/>
      </c>
      <c r="P439" t="str">
        <f>IF($A439="","",IFERROR(VLOOKUP($A439,Data_Raw!$A:$G,7,FALSE),""))</f>
        <v/>
      </c>
      <c r="Q439" t="str">
        <f>IF($A439="","",SUMIFS(AI_PF!$AP:$AP,AI_PF!$A:$A,$A439))</f>
        <v/>
      </c>
      <c r="R439" t="str">
        <f>IF($A439="","",SUMIFS(AI_PF!$AW:$AW,AI_PF!$A:$A,$A439))</f>
        <v/>
      </c>
      <c r="S439" t="str">
        <f>IF($A439="","",SUMIFS(AI_PF!$AZ:$AZ,AI_PF!$A:$A,$A439))</f>
        <v/>
      </c>
      <c r="T439" t="str">
        <f>IF($A439="","",SUMIFS(AI_PF!$CA:$CA,AI_PF!$A:$A,$A439))</f>
        <v/>
      </c>
      <c r="U439" t="str">
        <f>IF($A439="","",SUMIFS(AI_PF!$CE:$CE,AI_PF!$A:$A,$A439))</f>
        <v/>
      </c>
      <c r="V439" t="str">
        <f>IF($A439="","",IFERROR(VLOOKUP($A439,AI_PF!$A:$CO,93,FALSE),""))</f>
        <v/>
      </c>
      <c r="W439" t="str">
        <f>IF($A439="","",COUNTIF(AI_PF!$A:$A,$A439))</f>
        <v/>
      </c>
      <c r="X439" t="str">
        <f>IF($A439="","",COUNTIF(LookThrough!$A:$A,J439))</f>
        <v/>
      </c>
    </row>
    <row r="440" spans="2:24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IF($A440="","",IFERROR(VLOOKUP($A440,Data_Raw!$A:$G,5,FALSE),""))</f>
        <v/>
      </c>
      <c r="O440" t="str">
        <f>IF($A440="","",IFERROR(VLOOKUP($A440,Data_Raw!$A:$G,6,FALSE),""))</f>
        <v/>
      </c>
      <c r="P440" t="str">
        <f>IF($A440="","",IFERROR(VLOOKUP($A440,Data_Raw!$A:$G,7,FALSE),""))</f>
        <v/>
      </c>
      <c r="Q440" t="str">
        <f>IF($A440="","",SUMIFS(AI_PF!$AP:$AP,AI_PF!$A:$A,$A440))</f>
        <v/>
      </c>
      <c r="R440" t="str">
        <f>IF($A440="","",SUMIFS(AI_PF!$AW:$AW,AI_PF!$A:$A,$A440))</f>
        <v/>
      </c>
      <c r="S440" t="str">
        <f>IF($A440="","",SUMIFS(AI_PF!$AZ:$AZ,AI_PF!$A:$A,$A440))</f>
        <v/>
      </c>
      <c r="T440" t="str">
        <f>IF($A440="","",SUMIFS(AI_PF!$CA:$CA,AI_PF!$A:$A,$A440))</f>
        <v/>
      </c>
      <c r="U440" t="str">
        <f>IF($A440="","",SUMIFS(AI_PF!$CE:$CE,AI_PF!$A:$A,$A440))</f>
        <v/>
      </c>
      <c r="V440" t="str">
        <f>IF($A440="","",IFERROR(VLOOKUP($A440,AI_PF!$A:$CO,93,FALSE),""))</f>
        <v/>
      </c>
      <c r="W440" t="str">
        <f>IF($A440="","",COUNTIF(AI_PF!$A:$A,$A440))</f>
        <v/>
      </c>
      <c r="X440" t="str">
        <f>IF($A440="","",COUNTIF(LookThrough!$A:$A,J440))</f>
        <v/>
      </c>
    </row>
    <row r="441" spans="2:24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IF($A441="","",IFERROR(VLOOKUP($A441,Data_Raw!$A:$G,5,FALSE),""))</f>
        <v/>
      </c>
      <c r="O441" t="str">
        <f>IF($A441="","",IFERROR(VLOOKUP($A441,Data_Raw!$A:$G,6,FALSE),""))</f>
        <v/>
      </c>
      <c r="P441" t="str">
        <f>IF($A441="","",IFERROR(VLOOKUP($A441,Data_Raw!$A:$G,7,FALSE),""))</f>
        <v/>
      </c>
      <c r="Q441" t="str">
        <f>IF($A441="","",SUMIFS(AI_PF!$AP:$AP,AI_PF!$A:$A,$A441))</f>
        <v/>
      </c>
      <c r="R441" t="str">
        <f>IF($A441="","",SUMIFS(AI_PF!$AW:$AW,AI_PF!$A:$A,$A441))</f>
        <v/>
      </c>
      <c r="S441" t="str">
        <f>IF($A441="","",SUMIFS(AI_PF!$AZ:$AZ,AI_PF!$A:$A,$A441))</f>
        <v/>
      </c>
      <c r="T441" t="str">
        <f>IF($A441="","",SUMIFS(AI_PF!$CA:$CA,AI_PF!$A:$A,$A441))</f>
        <v/>
      </c>
      <c r="U441" t="str">
        <f>IF($A441="","",SUMIFS(AI_PF!$CE:$CE,AI_PF!$A:$A,$A441))</f>
        <v/>
      </c>
      <c r="V441" t="str">
        <f>IF($A441="","",IFERROR(VLOOKUP($A441,AI_PF!$A:$CO,93,FALSE),""))</f>
        <v/>
      </c>
      <c r="W441" t="str">
        <f>IF($A441="","",COUNTIF(AI_PF!$A:$A,$A441))</f>
        <v/>
      </c>
      <c r="X441" t="str">
        <f>IF($A441="","",COUNTIF(LookThrough!$A:$A,J441))</f>
        <v/>
      </c>
    </row>
    <row r="442" spans="2:24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IF($A442="","",IFERROR(VLOOKUP($A442,Data_Raw!$A:$G,5,FALSE),""))</f>
        <v/>
      </c>
      <c r="O442" t="str">
        <f>IF($A442="","",IFERROR(VLOOKUP($A442,Data_Raw!$A:$G,6,FALSE),""))</f>
        <v/>
      </c>
      <c r="P442" t="str">
        <f>IF($A442="","",IFERROR(VLOOKUP($A442,Data_Raw!$A:$G,7,FALSE),""))</f>
        <v/>
      </c>
      <c r="Q442" t="str">
        <f>IF($A442="","",SUMIFS(AI_PF!$AP:$AP,AI_PF!$A:$A,$A442))</f>
        <v/>
      </c>
      <c r="R442" t="str">
        <f>IF($A442="","",SUMIFS(AI_PF!$AW:$AW,AI_PF!$A:$A,$A442))</f>
        <v/>
      </c>
      <c r="S442" t="str">
        <f>IF($A442="","",SUMIFS(AI_PF!$AZ:$AZ,AI_PF!$A:$A,$A442))</f>
        <v/>
      </c>
      <c r="T442" t="str">
        <f>IF($A442="","",SUMIFS(AI_PF!$CA:$CA,AI_PF!$A:$A,$A442))</f>
        <v/>
      </c>
      <c r="U442" t="str">
        <f>IF($A442="","",SUMIFS(AI_PF!$CE:$CE,AI_PF!$A:$A,$A442))</f>
        <v/>
      </c>
      <c r="V442" t="str">
        <f>IF($A442="","",IFERROR(VLOOKUP($A442,AI_PF!$A:$CO,93,FALSE),""))</f>
        <v/>
      </c>
      <c r="W442" t="str">
        <f>IF($A442="","",COUNTIF(AI_PF!$A:$A,$A442))</f>
        <v/>
      </c>
      <c r="X442" t="str">
        <f>IF($A442="","",COUNTIF(LookThrough!$A:$A,J442))</f>
        <v/>
      </c>
    </row>
    <row r="443" spans="2:24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IF($A443="","",IFERROR(VLOOKUP($A443,Data_Raw!$A:$G,5,FALSE),""))</f>
        <v/>
      </c>
      <c r="O443" t="str">
        <f>IF($A443="","",IFERROR(VLOOKUP($A443,Data_Raw!$A:$G,6,FALSE),""))</f>
        <v/>
      </c>
      <c r="P443" t="str">
        <f>IF($A443="","",IFERROR(VLOOKUP($A443,Data_Raw!$A:$G,7,FALSE),""))</f>
        <v/>
      </c>
      <c r="Q443" t="str">
        <f>IF($A443="","",SUMIFS(AI_PF!$AP:$AP,AI_PF!$A:$A,$A443))</f>
        <v/>
      </c>
      <c r="R443" t="str">
        <f>IF($A443="","",SUMIFS(AI_PF!$AW:$AW,AI_PF!$A:$A,$A443))</f>
        <v/>
      </c>
      <c r="S443" t="str">
        <f>IF($A443="","",SUMIFS(AI_PF!$AZ:$AZ,AI_PF!$A:$A,$A443))</f>
        <v/>
      </c>
      <c r="T443" t="str">
        <f>IF($A443="","",SUMIFS(AI_PF!$CA:$CA,AI_PF!$A:$A,$A443))</f>
        <v/>
      </c>
      <c r="U443" t="str">
        <f>IF($A443="","",SUMIFS(AI_PF!$CE:$CE,AI_PF!$A:$A,$A443))</f>
        <v/>
      </c>
      <c r="V443" t="str">
        <f>IF($A443="","",IFERROR(VLOOKUP($A443,AI_PF!$A:$CO,93,FALSE),""))</f>
        <v/>
      </c>
      <c r="W443" t="str">
        <f>IF($A443="","",COUNTIF(AI_PF!$A:$A,$A443))</f>
        <v/>
      </c>
      <c r="X443" t="str">
        <f>IF($A443="","",COUNTIF(LookThrough!$A:$A,J443))</f>
        <v/>
      </c>
    </row>
    <row r="444" spans="2:24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IF($A444="","",IFERROR(VLOOKUP($A444,Data_Raw!$A:$G,5,FALSE),""))</f>
        <v/>
      </c>
      <c r="O444" t="str">
        <f>IF($A444="","",IFERROR(VLOOKUP($A444,Data_Raw!$A:$G,6,FALSE),""))</f>
        <v/>
      </c>
      <c r="P444" t="str">
        <f>IF($A444="","",IFERROR(VLOOKUP($A444,Data_Raw!$A:$G,7,FALSE),""))</f>
        <v/>
      </c>
      <c r="Q444" t="str">
        <f>IF($A444="","",SUMIFS(AI_PF!$AP:$AP,AI_PF!$A:$A,$A444))</f>
        <v/>
      </c>
      <c r="R444" t="str">
        <f>IF($A444="","",SUMIFS(AI_PF!$AW:$AW,AI_PF!$A:$A,$A444))</f>
        <v/>
      </c>
      <c r="S444" t="str">
        <f>IF($A444="","",SUMIFS(AI_PF!$AZ:$AZ,AI_PF!$A:$A,$A444))</f>
        <v/>
      </c>
      <c r="T444" t="str">
        <f>IF($A444="","",SUMIFS(AI_PF!$CA:$CA,AI_PF!$A:$A,$A444))</f>
        <v/>
      </c>
      <c r="U444" t="str">
        <f>IF($A444="","",SUMIFS(AI_PF!$CE:$CE,AI_PF!$A:$A,$A444))</f>
        <v/>
      </c>
      <c r="V444" t="str">
        <f>IF($A444="","",IFERROR(VLOOKUP($A444,AI_PF!$A:$CO,93,FALSE),""))</f>
        <v/>
      </c>
      <c r="W444" t="str">
        <f>IF($A444="","",COUNTIF(AI_PF!$A:$A,$A444))</f>
        <v/>
      </c>
      <c r="X444" t="str">
        <f>IF($A444="","",COUNTIF(LookThrough!$A:$A,J444))</f>
        <v/>
      </c>
    </row>
    <row r="445" spans="2:24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IF($A445="","",IFERROR(VLOOKUP($A445,Data_Raw!$A:$G,5,FALSE),""))</f>
        <v/>
      </c>
      <c r="O445" t="str">
        <f>IF($A445="","",IFERROR(VLOOKUP($A445,Data_Raw!$A:$G,6,FALSE),""))</f>
        <v/>
      </c>
      <c r="P445" t="str">
        <f>IF($A445="","",IFERROR(VLOOKUP($A445,Data_Raw!$A:$G,7,FALSE),""))</f>
        <v/>
      </c>
      <c r="Q445" t="str">
        <f>IF($A445="","",SUMIFS(AI_PF!$AP:$AP,AI_PF!$A:$A,$A445))</f>
        <v/>
      </c>
      <c r="R445" t="str">
        <f>IF($A445="","",SUMIFS(AI_PF!$AW:$AW,AI_PF!$A:$A,$A445))</f>
        <v/>
      </c>
      <c r="S445" t="str">
        <f>IF($A445="","",SUMIFS(AI_PF!$AZ:$AZ,AI_PF!$A:$A,$A445))</f>
        <v/>
      </c>
      <c r="T445" t="str">
        <f>IF($A445="","",SUMIFS(AI_PF!$CA:$CA,AI_PF!$A:$A,$A445))</f>
        <v/>
      </c>
      <c r="U445" t="str">
        <f>IF($A445="","",SUMIFS(AI_PF!$CE:$CE,AI_PF!$A:$A,$A445))</f>
        <v/>
      </c>
      <c r="V445" t="str">
        <f>IF($A445="","",IFERROR(VLOOKUP($A445,AI_PF!$A:$CO,93,FALSE),""))</f>
        <v/>
      </c>
      <c r="W445" t="str">
        <f>IF($A445="","",COUNTIF(AI_PF!$A:$A,$A445))</f>
        <v/>
      </c>
      <c r="X445" t="str">
        <f>IF($A445="","",COUNTIF(LookThrough!$A:$A,J445))</f>
        <v/>
      </c>
    </row>
    <row r="446" spans="2:24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IF($A446="","",IFERROR(VLOOKUP($A446,Data_Raw!$A:$G,5,FALSE),""))</f>
        <v/>
      </c>
      <c r="O446" t="str">
        <f>IF($A446="","",IFERROR(VLOOKUP($A446,Data_Raw!$A:$G,6,FALSE),""))</f>
        <v/>
      </c>
      <c r="P446" t="str">
        <f>IF($A446="","",IFERROR(VLOOKUP($A446,Data_Raw!$A:$G,7,FALSE),""))</f>
        <v/>
      </c>
      <c r="Q446" t="str">
        <f>IF($A446="","",SUMIFS(AI_PF!$AP:$AP,AI_PF!$A:$A,$A446))</f>
        <v/>
      </c>
      <c r="R446" t="str">
        <f>IF($A446="","",SUMIFS(AI_PF!$AW:$AW,AI_PF!$A:$A,$A446))</f>
        <v/>
      </c>
      <c r="S446" t="str">
        <f>IF($A446="","",SUMIFS(AI_PF!$AZ:$AZ,AI_PF!$A:$A,$A446))</f>
        <v/>
      </c>
      <c r="T446" t="str">
        <f>IF($A446="","",SUMIFS(AI_PF!$CA:$CA,AI_PF!$A:$A,$A446))</f>
        <v/>
      </c>
      <c r="U446" t="str">
        <f>IF($A446="","",SUMIFS(AI_PF!$CE:$CE,AI_PF!$A:$A,$A446))</f>
        <v/>
      </c>
      <c r="V446" t="str">
        <f>IF($A446="","",IFERROR(VLOOKUP($A446,AI_PF!$A:$CO,93,FALSE),""))</f>
        <v/>
      </c>
      <c r="W446" t="str">
        <f>IF($A446="","",COUNTIF(AI_PF!$A:$A,$A446))</f>
        <v/>
      </c>
      <c r="X446" t="str">
        <f>IF($A446="","",COUNTIF(LookThrough!$A:$A,J446))</f>
        <v/>
      </c>
    </row>
    <row r="447" spans="2:24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IF($A447="","",IFERROR(VLOOKUP($A447,Data_Raw!$A:$G,5,FALSE),""))</f>
        <v/>
      </c>
      <c r="O447" t="str">
        <f>IF($A447="","",IFERROR(VLOOKUP($A447,Data_Raw!$A:$G,6,FALSE),""))</f>
        <v/>
      </c>
      <c r="P447" t="str">
        <f>IF($A447="","",IFERROR(VLOOKUP($A447,Data_Raw!$A:$G,7,FALSE),""))</f>
        <v/>
      </c>
      <c r="Q447" t="str">
        <f>IF($A447="","",SUMIFS(AI_PF!$AP:$AP,AI_PF!$A:$A,$A447))</f>
        <v/>
      </c>
      <c r="R447" t="str">
        <f>IF($A447="","",SUMIFS(AI_PF!$AW:$AW,AI_PF!$A:$A,$A447))</f>
        <v/>
      </c>
      <c r="S447" t="str">
        <f>IF($A447="","",SUMIFS(AI_PF!$AZ:$AZ,AI_PF!$A:$A,$A447))</f>
        <v/>
      </c>
      <c r="T447" t="str">
        <f>IF($A447="","",SUMIFS(AI_PF!$CA:$CA,AI_PF!$A:$A,$A447))</f>
        <v/>
      </c>
      <c r="U447" t="str">
        <f>IF($A447="","",SUMIFS(AI_PF!$CE:$CE,AI_PF!$A:$A,$A447))</f>
        <v/>
      </c>
      <c r="V447" t="str">
        <f>IF($A447="","",IFERROR(VLOOKUP($A447,AI_PF!$A:$CO,93,FALSE),""))</f>
        <v/>
      </c>
      <c r="W447" t="str">
        <f>IF($A447="","",COUNTIF(AI_PF!$A:$A,$A447))</f>
        <v/>
      </c>
      <c r="X447" t="str">
        <f>IF($A447="","",COUNTIF(LookThrough!$A:$A,J447))</f>
        <v/>
      </c>
    </row>
    <row r="448" spans="2:24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IF($A448="","",IFERROR(VLOOKUP($A448,Data_Raw!$A:$G,5,FALSE),""))</f>
        <v/>
      </c>
      <c r="O448" t="str">
        <f>IF($A448="","",IFERROR(VLOOKUP($A448,Data_Raw!$A:$G,6,FALSE),""))</f>
        <v/>
      </c>
      <c r="P448" t="str">
        <f>IF($A448="","",IFERROR(VLOOKUP($A448,Data_Raw!$A:$G,7,FALSE),""))</f>
        <v/>
      </c>
      <c r="Q448" t="str">
        <f>IF($A448="","",SUMIFS(AI_PF!$AP:$AP,AI_PF!$A:$A,$A448))</f>
        <v/>
      </c>
      <c r="R448" t="str">
        <f>IF($A448="","",SUMIFS(AI_PF!$AW:$AW,AI_PF!$A:$A,$A448))</f>
        <v/>
      </c>
      <c r="S448" t="str">
        <f>IF($A448="","",SUMIFS(AI_PF!$AZ:$AZ,AI_PF!$A:$A,$A448))</f>
        <v/>
      </c>
      <c r="T448" t="str">
        <f>IF($A448="","",SUMIFS(AI_PF!$CA:$CA,AI_PF!$A:$A,$A448))</f>
        <v/>
      </c>
      <c r="U448" t="str">
        <f>IF($A448="","",SUMIFS(AI_PF!$CE:$CE,AI_PF!$A:$A,$A448))</f>
        <v/>
      </c>
      <c r="V448" t="str">
        <f>IF($A448="","",IFERROR(VLOOKUP($A448,AI_PF!$A:$CO,93,FALSE),""))</f>
        <v/>
      </c>
      <c r="W448" t="str">
        <f>IF($A448="","",COUNTIF(AI_PF!$A:$A,$A448))</f>
        <v/>
      </c>
      <c r="X448" t="str">
        <f>IF($A448="","",COUNTIF(LookThrough!$A:$A,J448))</f>
        <v/>
      </c>
    </row>
    <row r="449" spans="2:24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IF($A449="","",IFERROR(VLOOKUP($A449,Data_Raw!$A:$G,5,FALSE),""))</f>
        <v/>
      </c>
      <c r="O449" t="str">
        <f>IF($A449="","",IFERROR(VLOOKUP($A449,Data_Raw!$A:$G,6,FALSE),""))</f>
        <v/>
      </c>
      <c r="P449" t="str">
        <f>IF($A449="","",IFERROR(VLOOKUP($A449,Data_Raw!$A:$G,7,FALSE),""))</f>
        <v/>
      </c>
      <c r="Q449" t="str">
        <f>IF($A449="","",SUMIFS(AI_PF!$AP:$AP,AI_PF!$A:$A,$A449))</f>
        <v/>
      </c>
      <c r="R449" t="str">
        <f>IF($A449="","",SUMIFS(AI_PF!$AW:$AW,AI_PF!$A:$A,$A449))</f>
        <v/>
      </c>
      <c r="S449" t="str">
        <f>IF($A449="","",SUMIFS(AI_PF!$AZ:$AZ,AI_PF!$A:$A,$A449))</f>
        <v/>
      </c>
      <c r="T449" t="str">
        <f>IF($A449="","",SUMIFS(AI_PF!$CA:$CA,AI_PF!$A:$A,$A449))</f>
        <v/>
      </c>
      <c r="U449" t="str">
        <f>IF($A449="","",SUMIFS(AI_PF!$CE:$CE,AI_PF!$A:$A,$A449))</f>
        <v/>
      </c>
      <c r="V449" t="str">
        <f>IF($A449="","",IFERROR(VLOOKUP($A449,AI_PF!$A:$CO,93,FALSE),""))</f>
        <v/>
      </c>
      <c r="W449" t="str">
        <f>IF($A449="","",COUNTIF(AI_PF!$A:$A,$A449))</f>
        <v/>
      </c>
      <c r="X449" t="str">
        <f>IF($A449="","",COUNTIF(LookThrough!$A:$A,J449))</f>
        <v/>
      </c>
    </row>
    <row r="450" spans="2:24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IF($A450="","",IFERROR(VLOOKUP($A450,Data_Raw!$A:$G,5,FALSE),""))</f>
        <v/>
      </c>
      <c r="O450" t="str">
        <f>IF($A450="","",IFERROR(VLOOKUP($A450,Data_Raw!$A:$G,6,FALSE),""))</f>
        <v/>
      </c>
      <c r="P450" t="str">
        <f>IF($A450="","",IFERROR(VLOOKUP($A450,Data_Raw!$A:$G,7,FALSE),""))</f>
        <v/>
      </c>
      <c r="Q450" t="str">
        <f>IF($A450="","",SUMIFS(AI_PF!$AP:$AP,AI_PF!$A:$A,$A450))</f>
        <v/>
      </c>
      <c r="R450" t="str">
        <f>IF($A450="","",SUMIFS(AI_PF!$AW:$AW,AI_PF!$A:$A,$A450))</f>
        <v/>
      </c>
      <c r="S450" t="str">
        <f>IF($A450="","",SUMIFS(AI_PF!$AZ:$AZ,AI_PF!$A:$A,$A450))</f>
        <v/>
      </c>
      <c r="T450" t="str">
        <f>IF($A450="","",SUMIFS(AI_PF!$CA:$CA,AI_PF!$A:$A,$A450))</f>
        <v/>
      </c>
      <c r="U450" t="str">
        <f>IF($A450="","",SUMIFS(AI_PF!$CE:$CE,AI_PF!$A:$A,$A450))</f>
        <v/>
      </c>
      <c r="V450" t="str">
        <f>IF($A450="","",IFERROR(VLOOKUP($A450,AI_PF!$A:$CO,93,FALSE),""))</f>
        <v/>
      </c>
      <c r="W450" t="str">
        <f>IF($A450="","",COUNTIF(AI_PF!$A:$A,$A450))</f>
        <v/>
      </c>
      <c r="X450" t="str">
        <f>IF($A450="","",COUNTIF(LookThrough!$A:$A,J450))</f>
        <v/>
      </c>
    </row>
    <row r="451" spans="2:24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IF($A451="","",IFERROR(VLOOKUP($A451,Data_Raw!$A:$G,5,FALSE),""))</f>
        <v/>
      </c>
      <c r="O451" t="str">
        <f>IF($A451="","",IFERROR(VLOOKUP($A451,Data_Raw!$A:$G,6,FALSE),""))</f>
        <v/>
      </c>
      <c r="P451" t="str">
        <f>IF($A451="","",IFERROR(VLOOKUP($A451,Data_Raw!$A:$G,7,FALSE),""))</f>
        <v/>
      </c>
      <c r="Q451" t="str">
        <f>IF($A451="","",SUMIFS(AI_PF!$AP:$AP,AI_PF!$A:$A,$A451))</f>
        <v/>
      </c>
      <c r="R451" t="str">
        <f>IF($A451="","",SUMIFS(AI_PF!$AW:$AW,AI_PF!$A:$A,$A451))</f>
        <v/>
      </c>
      <c r="S451" t="str">
        <f>IF($A451="","",SUMIFS(AI_PF!$AZ:$AZ,AI_PF!$A:$A,$A451))</f>
        <v/>
      </c>
      <c r="T451" t="str">
        <f>IF($A451="","",SUMIFS(AI_PF!$CA:$CA,AI_PF!$A:$A,$A451))</f>
        <v/>
      </c>
      <c r="U451" t="str">
        <f>IF($A451="","",SUMIFS(AI_PF!$CE:$CE,AI_PF!$A:$A,$A451))</f>
        <v/>
      </c>
      <c r="V451" t="str">
        <f>IF($A451="","",IFERROR(VLOOKUP($A451,AI_PF!$A:$CO,93,FALSE),""))</f>
        <v/>
      </c>
      <c r="W451" t="str">
        <f>IF($A451="","",COUNTIF(AI_PF!$A:$A,$A451))</f>
        <v/>
      </c>
      <c r="X451" t="str">
        <f>IF($A451="","",COUNTIF(LookThrough!$A:$A,J451))</f>
        <v/>
      </c>
    </row>
    <row r="452" spans="2:24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IF($A452="","",IFERROR(VLOOKUP($A452,Data_Raw!$A:$G,5,FALSE),""))</f>
        <v/>
      </c>
      <c r="O452" t="str">
        <f>IF($A452="","",IFERROR(VLOOKUP($A452,Data_Raw!$A:$G,6,FALSE),""))</f>
        <v/>
      </c>
      <c r="P452" t="str">
        <f>IF($A452="","",IFERROR(VLOOKUP($A452,Data_Raw!$A:$G,7,FALSE),""))</f>
        <v/>
      </c>
      <c r="Q452" t="str">
        <f>IF($A452="","",SUMIFS(AI_PF!$AP:$AP,AI_PF!$A:$A,$A452))</f>
        <v/>
      </c>
      <c r="R452" t="str">
        <f>IF($A452="","",SUMIFS(AI_PF!$AW:$AW,AI_PF!$A:$A,$A452))</f>
        <v/>
      </c>
      <c r="S452" t="str">
        <f>IF($A452="","",SUMIFS(AI_PF!$AZ:$AZ,AI_PF!$A:$A,$A452))</f>
        <v/>
      </c>
      <c r="T452" t="str">
        <f>IF($A452="","",SUMIFS(AI_PF!$CA:$CA,AI_PF!$A:$A,$A452))</f>
        <v/>
      </c>
      <c r="U452" t="str">
        <f>IF($A452="","",SUMIFS(AI_PF!$CE:$CE,AI_PF!$A:$A,$A452))</f>
        <v/>
      </c>
      <c r="V452" t="str">
        <f>IF($A452="","",IFERROR(VLOOKUP($A452,AI_PF!$A:$CO,93,FALSE),""))</f>
        <v/>
      </c>
      <c r="W452" t="str">
        <f>IF($A452="","",COUNTIF(AI_PF!$A:$A,$A452))</f>
        <v/>
      </c>
      <c r="X452" t="str">
        <f>IF($A452="","",COUNTIF(LookThrough!$A:$A,J452))</f>
        <v/>
      </c>
    </row>
    <row r="453" spans="2:24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IF($A453="","",IFERROR(VLOOKUP($A453,Data_Raw!$A:$G,5,FALSE),""))</f>
        <v/>
      </c>
      <c r="O453" t="str">
        <f>IF($A453="","",IFERROR(VLOOKUP($A453,Data_Raw!$A:$G,6,FALSE),""))</f>
        <v/>
      </c>
      <c r="P453" t="str">
        <f>IF($A453="","",IFERROR(VLOOKUP($A453,Data_Raw!$A:$G,7,FALSE),""))</f>
        <v/>
      </c>
      <c r="Q453" t="str">
        <f>IF($A453="","",SUMIFS(AI_PF!$AP:$AP,AI_PF!$A:$A,$A453))</f>
        <v/>
      </c>
      <c r="R453" t="str">
        <f>IF($A453="","",SUMIFS(AI_PF!$AW:$AW,AI_PF!$A:$A,$A453))</f>
        <v/>
      </c>
      <c r="S453" t="str">
        <f>IF($A453="","",SUMIFS(AI_PF!$AZ:$AZ,AI_PF!$A:$A,$A453))</f>
        <v/>
      </c>
      <c r="T453" t="str">
        <f>IF($A453="","",SUMIFS(AI_PF!$CA:$CA,AI_PF!$A:$A,$A453))</f>
        <v/>
      </c>
      <c r="U453" t="str">
        <f>IF($A453="","",SUMIFS(AI_PF!$CE:$CE,AI_PF!$A:$A,$A453))</f>
        <v/>
      </c>
      <c r="V453" t="str">
        <f>IF($A453="","",IFERROR(VLOOKUP($A453,AI_PF!$A:$CO,93,FALSE),""))</f>
        <v/>
      </c>
      <c r="W453" t="str">
        <f>IF($A453="","",COUNTIF(AI_PF!$A:$A,$A453))</f>
        <v/>
      </c>
      <c r="X453" t="str">
        <f>IF($A453="","",COUNTIF(LookThrough!$A:$A,J453))</f>
        <v/>
      </c>
    </row>
    <row r="454" spans="2:24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IF($A454="","",IFERROR(VLOOKUP($A454,Data_Raw!$A:$G,5,FALSE),""))</f>
        <v/>
      </c>
      <c r="O454" t="str">
        <f>IF($A454="","",IFERROR(VLOOKUP($A454,Data_Raw!$A:$G,6,FALSE),""))</f>
        <v/>
      </c>
      <c r="P454" t="str">
        <f>IF($A454="","",IFERROR(VLOOKUP($A454,Data_Raw!$A:$G,7,FALSE),""))</f>
        <v/>
      </c>
      <c r="Q454" t="str">
        <f>IF($A454="","",SUMIFS(AI_PF!$AP:$AP,AI_PF!$A:$A,$A454))</f>
        <v/>
      </c>
      <c r="R454" t="str">
        <f>IF($A454="","",SUMIFS(AI_PF!$AW:$AW,AI_PF!$A:$A,$A454))</f>
        <v/>
      </c>
      <c r="S454" t="str">
        <f>IF($A454="","",SUMIFS(AI_PF!$AZ:$AZ,AI_PF!$A:$A,$A454))</f>
        <v/>
      </c>
      <c r="T454" t="str">
        <f>IF($A454="","",SUMIFS(AI_PF!$CA:$CA,AI_PF!$A:$A,$A454))</f>
        <v/>
      </c>
      <c r="U454" t="str">
        <f>IF($A454="","",SUMIFS(AI_PF!$CE:$CE,AI_PF!$A:$A,$A454))</f>
        <v/>
      </c>
      <c r="V454" t="str">
        <f>IF($A454="","",IFERROR(VLOOKUP($A454,AI_PF!$A:$CO,93,FALSE),""))</f>
        <v/>
      </c>
      <c r="W454" t="str">
        <f>IF($A454="","",COUNTIF(AI_PF!$A:$A,$A454))</f>
        <v/>
      </c>
      <c r="X454" t="str">
        <f>IF($A454="","",COUNTIF(LookThrough!$A:$A,J454))</f>
        <v/>
      </c>
    </row>
    <row r="455" spans="2:24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IF($A455="","",IFERROR(VLOOKUP($A455,Data_Raw!$A:$G,5,FALSE),""))</f>
        <v/>
      </c>
      <c r="O455" t="str">
        <f>IF($A455="","",IFERROR(VLOOKUP($A455,Data_Raw!$A:$G,6,FALSE),""))</f>
        <v/>
      </c>
      <c r="P455" t="str">
        <f>IF($A455="","",IFERROR(VLOOKUP($A455,Data_Raw!$A:$G,7,FALSE),""))</f>
        <v/>
      </c>
      <c r="Q455" t="str">
        <f>IF($A455="","",SUMIFS(AI_PF!$AP:$AP,AI_PF!$A:$A,$A455))</f>
        <v/>
      </c>
      <c r="R455" t="str">
        <f>IF($A455="","",SUMIFS(AI_PF!$AW:$AW,AI_PF!$A:$A,$A455))</f>
        <v/>
      </c>
      <c r="S455" t="str">
        <f>IF($A455="","",SUMIFS(AI_PF!$AZ:$AZ,AI_PF!$A:$A,$A455))</f>
        <v/>
      </c>
      <c r="T455" t="str">
        <f>IF($A455="","",SUMIFS(AI_PF!$CA:$CA,AI_PF!$A:$A,$A455))</f>
        <v/>
      </c>
      <c r="U455" t="str">
        <f>IF($A455="","",SUMIFS(AI_PF!$CE:$CE,AI_PF!$A:$A,$A455))</f>
        <v/>
      </c>
      <c r="V455" t="str">
        <f>IF($A455="","",IFERROR(VLOOKUP($A455,AI_PF!$A:$CO,93,FALSE),""))</f>
        <v/>
      </c>
      <c r="W455" t="str">
        <f>IF($A455="","",COUNTIF(AI_PF!$A:$A,$A455))</f>
        <v/>
      </c>
      <c r="X455" t="str">
        <f>IF($A455="","",COUNTIF(LookThrough!$A:$A,J455))</f>
        <v/>
      </c>
    </row>
    <row r="456" spans="2:24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IF($A456="","",IFERROR(VLOOKUP($A456,Data_Raw!$A:$G,5,FALSE),""))</f>
        <v/>
      </c>
      <c r="O456" t="str">
        <f>IF($A456="","",IFERROR(VLOOKUP($A456,Data_Raw!$A:$G,6,FALSE),""))</f>
        <v/>
      </c>
      <c r="P456" t="str">
        <f>IF($A456="","",IFERROR(VLOOKUP($A456,Data_Raw!$A:$G,7,FALSE),""))</f>
        <v/>
      </c>
      <c r="Q456" t="str">
        <f>IF($A456="","",SUMIFS(AI_PF!$AP:$AP,AI_PF!$A:$A,$A456))</f>
        <v/>
      </c>
      <c r="R456" t="str">
        <f>IF($A456="","",SUMIFS(AI_PF!$AW:$AW,AI_PF!$A:$A,$A456))</f>
        <v/>
      </c>
      <c r="S456" t="str">
        <f>IF($A456="","",SUMIFS(AI_PF!$AZ:$AZ,AI_PF!$A:$A,$A456))</f>
        <v/>
      </c>
      <c r="T456" t="str">
        <f>IF($A456="","",SUMIFS(AI_PF!$CA:$CA,AI_PF!$A:$A,$A456))</f>
        <v/>
      </c>
      <c r="U456" t="str">
        <f>IF($A456="","",SUMIFS(AI_PF!$CE:$CE,AI_PF!$A:$A,$A456))</f>
        <v/>
      </c>
      <c r="V456" t="str">
        <f>IF($A456="","",IFERROR(VLOOKUP($A456,AI_PF!$A:$CO,93,FALSE),""))</f>
        <v/>
      </c>
      <c r="W456" t="str">
        <f>IF($A456="","",COUNTIF(AI_PF!$A:$A,$A456))</f>
        <v/>
      </c>
      <c r="X456" t="str">
        <f>IF($A456="","",COUNTIF(LookThrough!$A:$A,J456))</f>
        <v/>
      </c>
    </row>
    <row r="457" spans="2:24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IF($A457="","",IFERROR(VLOOKUP($A457,Data_Raw!$A:$G,5,FALSE),""))</f>
        <v/>
      </c>
      <c r="O457" t="str">
        <f>IF($A457="","",IFERROR(VLOOKUP($A457,Data_Raw!$A:$G,6,FALSE),""))</f>
        <v/>
      </c>
      <c r="P457" t="str">
        <f>IF($A457="","",IFERROR(VLOOKUP($A457,Data_Raw!$A:$G,7,FALSE),""))</f>
        <v/>
      </c>
      <c r="Q457" t="str">
        <f>IF($A457="","",SUMIFS(AI_PF!$AP:$AP,AI_PF!$A:$A,$A457))</f>
        <v/>
      </c>
      <c r="R457" t="str">
        <f>IF($A457="","",SUMIFS(AI_PF!$AW:$AW,AI_PF!$A:$A,$A457))</f>
        <v/>
      </c>
      <c r="S457" t="str">
        <f>IF($A457="","",SUMIFS(AI_PF!$AZ:$AZ,AI_PF!$A:$A,$A457))</f>
        <v/>
      </c>
      <c r="T457" t="str">
        <f>IF($A457="","",SUMIFS(AI_PF!$CA:$CA,AI_PF!$A:$A,$A457))</f>
        <v/>
      </c>
      <c r="U457" t="str">
        <f>IF($A457="","",SUMIFS(AI_PF!$CE:$CE,AI_PF!$A:$A,$A457))</f>
        <v/>
      </c>
      <c r="V457" t="str">
        <f>IF($A457="","",IFERROR(VLOOKUP($A457,AI_PF!$A:$CO,93,FALSE),""))</f>
        <v/>
      </c>
      <c r="W457" t="str">
        <f>IF($A457="","",COUNTIF(AI_PF!$A:$A,$A457))</f>
        <v/>
      </c>
      <c r="X457" t="str">
        <f>IF($A457="","",COUNTIF(LookThrough!$A:$A,J457))</f>
        <v/>
      </c>
    </row>
    <row r="458" spans="2:24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IF($A458="","",IFERROR(VLOOKUP($A458,Data_Raw!$A:$G,5,FALSE),""))</f>
        <v/>
      </c>
      <c r="O458" t="str">
        <f>IF($A458="","",IFERROR(VLOOKUP($A458,Data_Raw!$A:$G,6,FALSE),""))</f>
        <v/>
      </c>
      <c r="P458" t="str">
        <f>IF($A458="","",IFERROR(VLOOKUP($A458,Data_Raw!$A:$G,7,FALSE),""))</f>
        <v/>
      </c>
      <c r="Q458" t="str">
        <f>IF($A458="","",SUMIFS(AI_PF!$AP:$AP,AI_PF!$A:$A,$A458))</f>
        <v/>
      </c>
      <c r="R458" t="str">
        <f>IF($A458="","",SUMIFS(AI_PF!$AW:$AW,AI_PF!$A:$A,$A458))</f>
        <v/>
      </c>
      <c r="S458" t="str">
        <f>IF($A458="","",SUMIFS(AI_PF!$AZ:$AZ,AI_PF!$A:$A,$A458))</f>
        <v/>
      </c>
      <c r="T458" t="str">
        <f>IF($A458="","",SUMIFS(AI_PF!$CA:$CA,AI_PF!$A:$A,$A458))</f>
        <v/>
      </c>
      <c r="U458" t="str">
        <f>IF($A458="","",SUMIFS(AI_PF!$CE:$CE,AI_PF!$A:$A,$A458))</f>
        <v/>
      </c>
      <c r="V458" t="str">
        <f>IF($A458="","",IFERROR(VLOOKUP($A458,AI_PF!$A:$CO,93,FALSE),""))</f>
        <v/>
      </c>
      <c r="W458" t="str">
        <f>IF($A458="","",COUNTIF(AI_PF!$A:$A,$A458))</f>
        <v/>
      </c>
      <c r="X458" t="str">
        <f>IF($A458="","",COUNTIF(LookThrough!$A:$A,J458))</f>
        <v/>
      </c>
    </row>
    <row r="459" spans="2:24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IF($A459="","",IFERROR(VLOOKUP($A459,Data_Raw!$A:$G,5,FALSE),""))</f>
        <v/>
      </c>
      <c r="O459" t="str">
        <f>IF($A459="","",IFERROR(VLOOKUP($A459,Data_Raw!$A:$G,6,FALSE),""))</f>
        <v/>
      </c>
      <c r="P459" t="str">
        <f>IF($A459="","",IFERROR(VLOOKUP($A459,Data_Raw!$A:$G,7,FALSE),""))</f>
        <v/>
      </c>
      <c r="Q459" t="str">
        <f>IF($A459="","",SUMIFS(AI_PF!$AP:$AP,AI_PF!$A:$A,$A459))</f>
        <v/>
      </c>
      <c r="R459" t="str">
        <f>IF($A459="","",SUMIFS(AI_PF!$AW:$AW,AI_PF!$A:$A,$A459))</f>
        <v/>
      </c>
      <c r="S459" t="str">
        <f>IF($A459="","",SUMIFS(AI_PF!$AZ:$AZ,AI_PF!$A:$A,$A459))</f>
        <v/>
      </c>
      <c r="T459" t="str">
        <f>IF($A459="","",SUMIFS(AI_PF!$CA:$CA,AI_PF!$A:$A,$A459))</f>
        <v/>
      </c>
      <c r="U459" t="str">
        <f>IF($A459="","",SUMIFS(AI_PF!$CE:$CE,AI_PF!$A:$A,$A459))</f>
        <v/>
      </c>
      <c r="V459" t="str">
        <f>IF($A459="","",IFERROR(VLOOKUP($A459,AI_PF!$A:$CO,93,FALSE),""))</f>
        <v/>
      </c>
      <c r="W459" t="str">
        <f>IF($A459="","",COUNTIF(AI_PF!$A:$A,$A459))</f>
        <v/>
      </c>
      <c r="X459" t="str">
        <f>IF($A459="","",COUNTIF(LookThrough!$A:$A,J459))</f>
        <v/>
      </c>
    </row>
    <row r="460" spans="2:24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IF($A460="","",IFERROR(VLOOKUP($A460,Data_Raw!$A:$G,5,FALSE),""))</f>
        <v/>
      </c>
      <c r="O460" t="str">
        <f>IF($A460="","",IFERROR(VLOOKUP($A460,Data_Raw!$A:$G,6,FALSE),""))</f>
        <v/>
      </c>
      <c r="P460" t="str">
        <f>IF($A460="","",IFERROR(VLOOKUP($A460,Data_Raw!$A:$G,7,FALSE),""))</f>
        <v/>
      </c>
      <c r="Q460" t="str">
        <f>IF($A460="","",SUMIFS(AI_PF!$AP:$AP,AI_PF!$A:$A,$A460))</f>
        <v/>
      </c>
      <c r="R460" t="str">
        <f>IF($A460="","",SUMIFS(AI_PF!$AW:$AW,AI_PF!$A:$A,$A460))</f>
        <v/>
      </c>
      <c r="S460" t="str">
        <f>IF($A460="","",SUMIFS(AI_PF!$AZ:$AZ,AI_PF!$A:$A,$A460))</f>
        <v/>
      </c>
      <c r="T460" t="str">
        <f>IF($A460="","",SUMIFS(AI_PF!$CA:$CA,AI_PF!$A:$A,$A460))</f>
        <v/>
      </c>
      <c r="U460" t="str">
        <f>IF($A460="","",SUMIFS(AI_PF!$CE:$CE,AI_PF!$A:$A,$A460))</f>
        <v/>
      </c>
      <c r="V460" t="str">
        <f>IF($A460="","",IFERROR(VLOOKUP($A460,AI_PF!$A:$CO,93,FALSE),""))</f>
        <v/>
      </c>
      <c r="W460" t="str">
        <f>IF($A460="","",COUNTIF(AI_PF!$A:$A,$A460))</f>
        <v/>
      </c>
      <c r="X460" t="str">
        <f>IF($A460="","",COUNTIF(LookThrough!$A:$A,J460))</f>
        <v/>
      </c>
    </row>
    <row r="461" spans="2:24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IF($A461="","",IFERROR(VLOOKUP($A461,Data_Raw!$A:$G,5,FALSE),""))</f>
        <v/>
      </c>
      <c r="O461" t="str">
        <f>IF($A461="","",IFERROR(VLOOKUP($A461,Data_Raw!$A:$G,6,FALSE),""))</f>
        <v/>
      </c>
      <c r="P461" t="str">
        <f>IF($A461="","",IFERROR(VLOOKUP($A461,Data_Raw!$A:$G,7,FALSE),""))</f>
        <v/>
      </c>
      <c r="Q461" t="str">
        <f>IF($A461="","",SUMIFS(AI_PF!$AP:$AP,AI_PF!$A:$A,$A461))</f>
        <v/>
      </c>
      <c r="R461" t="str">
        <f>IF($A461="","",SUMIFS(AI_PF!$AW:$AW,AI_PF!$A:$A,$A461))</f>
        <v/>
      </c>
      <c r="S461" t="str">
        <f>IF($A461="","",SUMIFS(AI_PF!$AZ:$AZ,AI_PF!$A:$A,$A461))</f>
        <v/>
      </c>
      <c r="T461" t="str">
        <f>IF($A461="","",SUMIFS(AI_PF!$CA:$CA,AI_PF!$A:$A,$A461))</f>
        <v/>
      </c>
      <c r="U461" t="str">
        <f>IF($A461="","",SUMIFS(AI_PF!$CE:$CE,AI_PF!$A:$A,$A461))</f>
        <v/>
      </c>
      <c r="V461" t="str">
        <f>IF($A461="","",IFERROR(VLOOKUP($A461,AI_PF!$A:$CO,93,FALSE),""))</f>
        <v/>
      </c>
      <c r="W461" t="str">
        <f>IF($A461="","",COUNTIF(AI_PF!$A:$A,$A461))</f>
        <v/>
      </c>
      <c r="X461" t="str">
        <f>IF($A461="","",COUNTIF(LookThrough!$A:$A,J461))</f>
        <v/>
      </c>
    </row>
    <row r="462" spans="2:24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IF($A462="","",IFERROR(VLOOKUP($A462,Data_Raw!$A:$G,5,FALSE),""))</f>
        <v/>
      </c>
      <c r="O462" t="str">
        <f>IF($A462="","",IFERROR(VLOOKUP($A462,Data_Raw!$A:$G,6,FALSE),""))</f>
        <v/>
      </c>
      <c r="P462" t="str">
        <f>IF($A462="","",IFERROR(VLOOKUP($A462,Data_Raw!$A:$G,7,FALSE),""))</f>
        <v/>
      </c>
      <c r="Q462" t="str">
        <f>IF($A462="","",SUMIFS(AI_PF!$AP:$AP,AI_PF!$A:$A,$A462))</f>
        <v/>
      </c>
      <c r="R462" t="str">
        <f>IF($A462="","",SUMIFS(AI_PF!$AW:$AW,AI_PF!$A:$A,$A462))</f>
        <v/>
      </c>
      <c r="S462" t="str">
        <f>IF($A462="","",SUMIFS(AI_PF!$AZ:$AZ,AI_PF!$A:$A,$A462))</f>
        <v/>
      </c>
      <c r="T462" t="str">
        <f>IF($A462="","",SUMIFS(AI_PF!$CA:$CA,AI_PF!$A:$A,$A462))</f>
        <v/>
      </c>
      <c r="U462" t="str">
        <f>IF($A462="","",SUMIFS(AI_PF!$CE:$CE,AI_PF!$A:$A,$A462))</f>
        <v/>
      </c>
      <c r="V462" t="str">
        <f>IF($A462="","",IFERROR(VLOOKUP($A462,AI_PF!$A:$CO,93,FALSE),""))</f>
        <v/>
      </c>
      <c r="W462" t="str">
        <f>IF($A462="","",COUNTIF(AI_PF!$A:$A,$A462))</f>
        <v/>
      </c>
      <c r="X462" t="str">
        <f>IF($A462="","",COUNTIF(LookThrough!$A:$A,J462))</f>
        <v/>
      </c>
    </row>
    <row r="463" spans="2:24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IF($A463="","",IFERROR(VLOOKUP($A463,Data_Raw!$A:$G,5,FALSE),""))</f>
        <v/>
      </c>
      <c r="O463" t="str">
        <f>IF($A463="","",IFERROR(VLOOKUP($A463,Data_Raw!$A:$G,6,FALSE),""))</f>
        <v/>
      </c>
      <c r="P463" t="str">
        <f>IF($A463="","",IFERROR(VLOOKUP($A463,Data_Raw!$A:$G,7,FALSE),""))</f>
        <v/>
      </c>
      <c r="Q463" t="str">
        <f>IF($A463="","",SUMIFS(AI_PF!$AP:$AP,AI_PF!$A:$A,$A463))</f>
        <v/>
      </c>
      <c r="R463" t="str">
        <f>IF($A463="","",SUMIFS(AI_PF!$AW:$AW,AI_PF!$A:$A,$A463))</f>
        <v/>
      </c>
      <c r="S463" t="str">
        <f>IF($A463="","",SUMIFS(AI_PF!$AZ:$AZ,AI_PF!$A:$A,$A463))</f>
        <v/>
      </c>
      <c r="T463" t="str">
        <f>IF($A463="","",SUMIFS(AI_PF!$CA:$CA,AI_PF!$A:$A,$A463))</f>
        <v/>
      </c>
      <c r="U463" t="str">
        <f>IF($A463="","",SUMIFS(AI_PF!$CE:$CE,AI_PF!$A:$A,$A463))</f>
        <v/>
      </c>
      <c r="V463" t="str">
        <f>IF($A463="","",IFERROR(VLOOKUP($A463,AI_PF!$A:$CO,93,FALSE),""))</f>
        <v/>
      </c>
      <c r="W463" t="str">
        <f>IF($A463="","",COUNTIF(AI_PF!$A:$A,$A463))</f>
        <v/>
      </c>
      <c r="X463" t="str">
        <f>IF($A463="","",COUNTIF(LookThrough!$A:$A,J463))</f>
        <v/>
      </c>
    </row>
    <row r="464" spans="2:24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IF($A464="","",IFERROR(VLOOKUP($A464,Data_Raw!$A:$G,5,FALSE),""))</f>
        <v/>
      </c>
      <c r="O464" t="str">
        <f>IF($A464="","",IFERROR(VLOOKUP($A464,Data_Raw!$A:$G,6,FALSE),""))</f>
        <v/>
      </c>
      <c r="P464" t="str">
        <f>IF($A464="","",IFERROR(VLOOKUP($A464,Data_Raw!$A:$G,7,FALSE),""))</f>
        <v/>
      </c>
      <c r="Q464" t="str">
        <f>IF($A464="","",SUMIFS(AI_PF!$AP:$AP,AI_PF!$A:$A,$A464))</f>
        <v/>
      </c>
      <c r="R464" t="str">
        <f>IF($A464="","",SUMIFS(AI_PF!$AW:$AW,AI_PF!$A:$A,$A464))</f>
        <v/>
      </c>
      <c r="S464" t="str">
        <f>IF($A464="","",SUMIFS(AI_PF!$AZ:$AZ,AI_PF!$A:$A,$A464))</f>
        <v/>
      </c>
      <c r="T464" t="str">
        <f>IF($A464="","",SUMIFS(AI_PF!$CA:$CA,AI_PF!$A:$A,$A464))</f>
        <v/>
      </c>
      <c r="U464" t="str">
        <f>IF($A464="","",SUMIFS(AI_PF!$CE:$CE,AI_PF!$A:$A,$A464))</f>
        <v/>
      </c>
      <c r="V464" t="str">
        <f>IF($A464="","",IFERROR(VLOOKUP($A464,AI_PF!$A:$CO,93,FALSE),""))</f>
        <v/>
      </c>
      <c r="W464" t="str">
        <f>IF($A464="","",COUNTIF(AI_PF!$A:$A,$A464))</f>
        <v/>
      </c>
      <c r="X464" t="str">
        <f>IF($A464="","",COUNTIF(LookThrough!$A:$A,J464))</f>
        <v/>
      </c>
    </row>
    <row r="465" spans="2:24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IF($A465="","",IFERROR(VLOOKUP($A465,Data_Raw!$A:$G,5,FALSE),""))</f>
        <v/>
      </c>
      <c r="O465" t="str">
        <f>IF($A465="","",IFERROR(VLOOKUP($A465,Data_Raw!$A:$G,6,FALSE),""))</f>
        <v/>
      </c>
      <c r="P465" t="str">
        <f>IF($A465="","",IFERROR(VLOOKUP($A465,Data_Raw!$A:$G,7,FALSE),""))</f>
        <v/>
      </c>
      <c r="Q465" t="str">
        <f>IF($A465="","",SUMIFS(AI_PF!$AP:$AP,AI_PF!$A:$A,$A465))</f>
        <v/>
      </c>
      <c r="R465" t="str">
        <f>IF($A465="","",SUMIFS(AI_PF!$AW:$AW,AI_PF!$A:$A,$A465))</f>
        <v/>
      </c>
      <c r="S465" t="str">
        <f>IF($A465="","",SUMIFS(AI_PF!$AZ:$AZ,AI_PF!$A:$A,$A465))</f>
        <v/>
      </c>
      <c r="T465" t="str">
        <f>IF($A465="","",SUMIFS(AI_PF!$CA:$CA,AI_PF!$A:$A,$A465))</f>
        <v/>
      </c>
      <c r="U465" t="str">
        <f>IF($A465="","",SUMIFS(AI_PF!$CE:$CE,AI_PF!$A:$A,$A465))</f>
        <v/>
      </c>
      <c r="V465" t="str">
        <f>IF($A465="","",IFERROR(VLOOKUP($A465,AI_PF!$A:$CO,93,FALSE),""))</f>
        <v/>
      </c>
      <c r="W465" t="str">
        <f>IF($A465="","",COUNTIF(AI_PF!$A:$A,$A465))</f>
        <v/>
      </c>
      <c r="X465" t="str">
        <f>IF($A465="","",COUNTIF(LookThrough!$A:$A,J465))</f>
        <v/>
      </c>
    </row>
    <row r="466" spans="2:24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IF($A466="","",IFERROR(VLOOKUP($A466,Data_Raw!$A:$G,5,FALSE),""))</f>
        <v/>
      </c>
      <c r="O466" t="str">
        <f>IF($A466="","",IFERROR(VLOOKUP($A466,Data_Raw!$A:$G,6,FALSE),""))</f>
        <v/>
      </c>
      <c r="P466" t="str">
        <f>IF($A466="","",IFERROR(VLOOKUP($A466,Data_Raw!$A:$G,7,FALSE),""))</f>
        <v/>
      </c>
      <c r="Q466" t="str">
        <f>IF($A466="","",SUMIFS(AI_PF!$AP:$AP,AI_PF!$A:$A,$A466))</f>
        <v/>
      </c>
      <c r="R466" t="str">
        <f>IF($A466="","",SUMIFS(AI_PF!$AW:$AW,AI_PF!$A:$A,$A466))</f>
        <v/>
      </c>
      <c r="S466" t="str">
        <f>IF($A466="","",SUMIFS(AI_PF!$AZ:$AZ,AI_PF!$A:$A,$A466))</f>
        <v/>
      </c>
      <c r="T466" t="str">
        <f>IF($A466="","",SUMIFS(AI_PF!$CA:$CA,AI_PF!$A:$A,$A466))</f>
        <v/>
      </c>
      <c r="U466" t="str">
        <f>IF($A466="","",SUMIFS(AI_PF!$CE:$CE,AI_PF!$A:$A,$A466))</f>
        <v/>
      </c>
      <c r="V466" t="str">
        <f>IF($A466="","",IFERROR(VLOOKUP($A466,AI_PF!$A:$CO,93,FALSE),""))</f>
        <v/>
      </c>
      <c r="W466" t="str">
        <f>IF($A466="","",COUNTIF(AI_PF!$A:$A,$A466))</f>
        <v/>
      </c>
      <c r="X466" t="str">
        <f>IF($A466="","",COUNTIF(LookThrough!$A:$A,J466))</f>
        <v/>
      </c>
    </row>
    <row r="467" spans="2:24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IF($A467="","",IFERROR(VLOOKUP($A467,Data_Raw!$A:$G,5,FALSE),""))</f>
        <v/>
      </c>
      <c r="O467" t="str">
        <f>IF($A467="","",IFERROR(VLOOKUP($A467,Data_Raw!$A:$G,6,FALSE),""))</f>
        <v/>
      </c>
      <c r="P467" t="str">
        <f>IF($A467="","",IFERROR(VLOOKUP($A467,Data_Raw!$A:$G,7,FALSE),""))</f>
        <v/>
      </c>
      <c r="Q467" t="str">
        <f>IF($A467="","",SUMIFS(AI_PF!$AP:$AP,AI_PF!$A:$A,$A467))</f>
        <v/>
      </c>
      <c r="R467" t="str">
        <f>IF($A467="","",SUMIFS(AI_PF!$AW:$AW,AI_PF!$A:$A,$A467))</f>
        <v/>
      </c>
      <c r="S467" t="str">
        <f>IF($A467="","",SUMIFS(AI_PF!$AZ:$AZ,AI_PF!$A:$A,$A467))</f>
        <v/>
      </c>
      <c r="T467" t="str">
        <f>IF($A467="","",SUMIFS(AI_PF!$CA:$CA,AI_PF!$A:$A,$A467))</f>
        <v/>
      </c>
      <c r="U467" t="str">
        <f>IF($A467="","",SUMIFS(AI_PF!$CE:$CE,AI_PF!$A:$A,$A467))</f>
        <v/>
      </c>
      <c r="V467" t="str">
        <f>IF($A467="","",IFERROR(VLOOKUP($A467,AI_PF!$A:$CO,93,FALSE),""))</f>
        <v/>
      </c>
      <c r="W467" t="str">
        <f>IF($A467="","",COUNTIF(AI_PF!$A:$A,$A467))</f>
        <v/>
      </c>
      <c r="X467" t="str">
        <f>IF($A467="","",COUNTIF(LookThrough!$A:$A,J467))</f>
        <v/>
      </c>
    </row>
    <row r="468" spans="2:24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IF($A468="","",IFERROR(VLOOKUP($A468,Data_Raw!$A:$G,5,FALSE),""))</f>
        <v/>
      </c>
      <c r="O468" t="str">
        <f>IF($A468="","",IFERROR(VLOOKUP($A468,Data_Raw!$A:$G,6,FALSE),""))</f>
        <v/>
      </c>
      <c r="P468" t="str">
        <f>IF($A468="","",IFERROR(VLOOKUP($A468,Data_Raw!$A:$G,7,FALSE),""))</f>
        <v/>
      </c>
      <c r="Q468" t="str">
        <f>IF($A468="","",SUMIFS(AI_PF!$AP:$AP,AI_PF!$A:$A,$A468))</f>
        <v/>
      </c>
      <c r="R468" t="str">
        <f>IF($A468="","",SUMIFS(AI_PF!$AW:$AW,AI_PF!$A:$A,$A468))</f>
        <v/>
      </c>
      <c r="S468" t="str">
        <f>IF($A468="","",SUMIFS(AI_PF!$AZ:$AZ,AI_PF!$A:$A,$A468))</f>
        <v/>
      </c>
      <c r="T468" t="str">
        <f>IF($A468="","",SUMIFS(AI_PF!$CA:$CA,AI_PF!$A:$A,$A468))</f>
        <v/>
      </c>
      <c r="U468" t="str">
        <f>IF($A468="","",SUMIFS(AI_PF!$CE:$CE,AI_PF!$A:$A,$A468))</f>
        <v/>
      </c>
      <c r="V468" t="str">
        <f>IF($A468="","",IFERROR(VLOOKUP($A468,AI_PF!$A:$CO,93,FALSE),""))</f>
        <v/>
      </c>
      <c r="W468" t="str">
        <f>IF($A468="","",COUNTIF(AI_PF!$A:$A,$A468))</f>
        <v/>
      </c>
      <c r="X468" t="str">
        <f>IF($A468="","",COUNTIF(LookThrough!$A:$A,J468))</f>
        <v/>
      </c>
    </row>
    <row r="469" spans="2:24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IF($A469="","",IFERROR(VLOOKUP($A469,Data_Raw!$A:$G,5,FALSE),""))</f>
        <v/>
      </c>
      <c r="O469" t="str">
        <f>IF($A469="","",IFERROR(VLOOKUP($A469,Data_Raw!$A:$G,6,FALSE),""))</f>
        <v/>
      </c>
      <c r="P469" t="str">
        <f>IF($A469="","",IFERROR(VLOOKUP($A469,Data_Raw!$A:$G,7,FALSE),""))</f>
        <v/>
      </c>
      <c r="Q469" t="str">
        <f>IF($A469="","",SUMIFS(AI_PF!$AP:$AP,AI_PF!$A:$A,$A469))</f>
        <v/>
      </c>
      <c r="R469" t="str">
        <f>IF($A469="","",SUMIFS(AI_PF!$AW:$AW,AI_PF!$A:$A,$A469))</f>
        <v/>
      </c>
      <c r="S469" t="str">
        <f>IF($A469="","",SUMIFS(AI_PF!$AZ:$AZ,AI_PF!$A:$A,$A469))</f>
        <v/>
      </c>
      <c r="T469" t="str">
        <f>IF($A469="","",SUMIFS(AI_PF!$CA:$CA,AI_PF!$A:$A,$A469))</f>
        <v/>
      </c>
      <c r="U469" t="str">
        <f>IF($A469="","",SUMIFS(AI_PF!$CE:$CE,AI_PF!$A:$A,$A469))</f>
        <v/>
      </c>
      <c r="V469" t="str">
        <f>IF($A469="","",IFERROR(VLOOKUP($A469,AI_PF!$A:$CO,93,FALSE),""))</f>
        <v/>
      </c>
      <c r="W469" t="str">
        <f>IF($A469="","",COUNTIF(AI_PF!$A:$A,$A469))</f>
        <v/>
      </c>
      <c r="X469" t="str">
        <f>IF($A469="","",COUNTIF(LookThrough!$A:$A,J469))</f>
        <v/>
      </c>
    </row>
    <row r="470" spans="2:24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IF($A470="","",IFERROR(VLOOKUP($A470,Data_Raw!$A:$G,5,FALSE),""))</f>
        <v/>
      </c>
      <c r="O470" t="str">
        <f>IF($A470="","",IFERROR(VLOOKUP($A470,Data_Raw!$A:$G,6,FALSE),""))</f>
        <v/>
      </c>
      <c r="P470" t="str">
        <f>IF($A470="","",IFERROR(VLOOKUP($A470,Data_Raw!$A:$G,7,FALSE),""))</f>
        <v/>
      </c>
      <c r="Q470" t="str">
        <f>IF($A470="","",SUMIFS(AI_PF!$AP:$AP,AI_PF!$A:$A,$A470))</f>
        <v/>
      </c>
      <c r="R470" t="str">
        <f>IF($A470="","",SUMIFS(AI_PF!$AW:$AW,AI_PF!$A:$A,$A470))</f>
        <v/>
      </c>
      <c r="S470" t="str">
        <f>IF($A470="","",SUMIFS(AI_PF!$AZ:$AZ,AI_PF!$A:$A,$A470))</f>
        <v/>
      </c>
      <c r="T470" t="str">
        <f>IF($A470="","",SUMIFS(AI_PF!$CA:$CA,AI_PF!$A:$A,$A470))</f>
        <v/>
      </c>
      <c r="U470" t="str">
        <f>IF($A470="","",SUMIFS(AI_PF!$CE:$CE,AI_PF!$A:$A,$A470))</f>
        <v/>
      </c>
      <c r="V470" t="str">
        <f>IF($A470="","",IFERROR(VLOOKUP($A470,AI_PF!$A:$CO,93,FALSE),""))</f>
        <v/>
      </c>
      <c r="W470" t="str">
        <f>IF($A470="","",COUNTIF(AI_PF!$A:$A,$A470))</f>
        <v/>
      </c>
      <c r="X470" t="str">
        <f>IF($A470="","",COUNTIF(LookThrough!$A:$A,J470))</f>
        <v/>
      </c>
    </row>
    <row r="471" spans="2:24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IF($A471="","",IFERROR(VLOOKUP($A471,Data_Raw!$A:$G,5,FALSE),""))</f>
        <v/>
      </c>
      <c r="O471" t="str">
        <f>IF($A471="","",IFERROR(VLOOKUP($A471,Data_Raw!$A:$G,6,FALSE),""))</f>
        <v/>
      </c>
      <c r="P471" t="str">
        <f>IF($A471="","",IFERROR(VLOOKUP($A471,Data_Raw!$A:$G,7,FALSE),""))</f>
        <v/>
      </c>
      <c r="Q471" t="str">
        <f>IF($A471="","",SUMIFS(AI_PF!$AP:$AP,AI_PF!$A:$A,$A471))</f>
        <v/>
      </c>
      <c r="R471" t="str">
        <f>IF($A471="","",SUMIFS(AI_PF!$AW:$AW,AI_PF!$A:$A,$A471))</f>
        <v/>
      </c>
      <c r="S471" t="str">
        <f>IF($A471="","",SUMIFS(AI_PF!$AZ:$AZ,AI_PF!$A:$A,$A471))</f>
        <v/>
      </c>
      <c r="T471" t="str">
        <f>IF($A471="","",SUMIFS(AI_PF!$CA:$CA,AI_PF!$A:$A,$A471))</f>
        <v/>
      </c>
      <c r="U471" t="str">
        <f>IF($A471="","",SUMIFS(AI_PF!$CE:$CE,AI_PF!$A:$A,$A471))</f>
        <v/>
      </c>
      <c r="V471" t="str">
        <f>IF($A471="","",IFERROR(VLOOKUP($A471,AI_PF!$A:$CO,93,FALSE),""))</f>
        <v/>
      </c>
      <c r="W471" t="str">
        <f>IF($A471="","",COUNTIF(AI_PF!$A:$A,$A471))</f>
        <v/>
      </c>
      <c r="X471" t="str">
        <f>IF($A471="","",COUNTIF(LookThrough!$A:$A,J471))</f>
        <v/>
      </c>
    </row>
    <row r="472" spans="2:24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IF($A472="","",IFERROR(VLOOKUP($A472,Data_Raw!$A:$G,5,FALSE),""))</f>
        <v/>
      </c>
      <c r="O472" t="str">
        <f>IF($A472="","",IFERROR(VLOOKUP($A472,Data_Raw!$A:$G,6,FALSE),""))</f>
        <v/>
      </c>
      <c r="P472" t="str">
        <f>IF($A472="","",IFERROR(VLOOKUP($A472,Data_Raw!$A:$G,7,FALSE),""))</f>
        <v/>
      </c>
      <c r="Q472" t="str">
        <f>IF($A472="","",SUMIFS(AI_PF!$AP:$AP,AI_PF!$A:$A,$A472))</f>
        <v/>
      </c>
      <c r="R472" t="str">
        <f>IF($A472="","",SUMIFS(AI_PF!$AW:$AW,AI_PF!$A:$A,$A472))</f>
        <v/>
      </c>
      <c r="S472" t="str">
        <f>IF($A472="","",SUMIFS(AI_PF!$AZ:$AZ,AI_PF!$A:$A,$A472))</f>
        <v/>
      </c>
      <c r="T472" t="str">
        <f>IF($A472="","",SUMIFS(AI_PF!$CA:$CA,AI_PF!$A:$A,$A472))</f>
        <v/>
      </c>
      <c r="U472" t="str">
        <f>IF($A472="","",SUMIFS(AI_PF!$CE:$CE,AI_PF!$A:$A,$A472))</f>
        <v/>
      </c>
      <c r="V472" t="str">
        <f>IF($A472="","",IFERROR(VLOOKUP($A472,AI_PF!$A:$CO,93,FALSE),""))</f>
        <v/>
      </c>
      <c r="W472" t="str">
        <f>IF($A472="","",COUNTIF(AI_PF!$A:$A,$A472))</f>
        <v/>
      </c>
      <c r="X472" t="str">
        <f>IF($A472="","",COUNTIF(LookThrough!$A:$A,J472))</f>
        <v/>
      </c>
    </row>
    <row r="473" spans="2:24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IF($A473="","",IFERROR(VLOOKUP($A473,Data_Raw!$A:$G,5,FALSE),""))</f>
        <v/>
      </c>
      <c r="O473" t="str">
        <f>IF($A473="","",IFERROR(VLOOKUP($A473,Data_Raw!$A:$G,6,FALSE),""))</f>
        <v/>
      </c>
      <c r="P473" t="str">
        <f>IF($A473="","",IFERROR(VLOOKUP($A473,Data_Raw!$A:$G,7,FALSE),""))</f>
        <v/>
      </c>
      <c r="Q473" t="str">
        <f>IF($A473="","",SUMIFS(AI_PF!$AP:$AP,AI_PF!$A:$A,$A473))</f>
        <v/>
      </c>
      <c r="R473" t="str">
        <f>IF($A473="","",SUMIFS(AI_PF!$AW:$AW,AI_PF!$A:$A,$A473))</f>
        <v/>
      </c>
      <c r="S473" t="str">
        <f>IF($A473="","",SUMIFS(AI_PF!$AZ:$AZ,AI_PF!$A:$A,$A473))</f>
        <v/>
      </c>
      <c r="T473" t="str">
        <f>IF($A473="","",SUMIFS(AI_PF!$CA:$CA,AI_PF!$A:$A,$A473))</f>
        <v/>
      </c>
      <c r="U473" t="str">
        <f>IF($A473="","",SUMIFS(AI_PF!$CE:$CE,AI_PF!$A:$A,$A473))</f>
        <v/>
      </c>
      <c r="V473" t="str">
        <f>IF($A473="","",IFERROR(VLOOKUP($A473,AI_PF!$A:$CO,93,FALSE),""))</f>
        <v/>
      </c>
      <c r="W473" t="str">
        <f>IF($A473="","",COUNTIF(AI_PF!$A:$A,$A473))</f>
        <v/>
      </c>
      <c r="X473" t="str">
        <f>IF($A473="","",COUNTIF(LookThrough!$A:$A,J473))</f>
        <v/>
      </c>
    </row>
    <row r="474" spans="2:24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IF($A474="","",IFERROR(VLOOKUP($A474,Data_Raw!$A:$G,5,FALSE),""))</f>
        <v/>
      </c>
      <c r="O474" t="str">
        <f>IF($A474="","",IFERROR(VLOOKUP($A474,Data_Raw!$A:$G,6,FALSE),""))</f>
        <v/>
      </c>
      <c r="P474" t="str">
        <f>IF($A474="","",IFERROR(VLOOKUP($A474,Data_Raw!$A:$G,7,FALSE),""))</f>
        <v/>
      </c>
      <c r="Q474" t="str">
        <f>IF($A474="","",SUMIFS(AI_PF!$AP:$AP,AI_PF!$A:$A,$A474))</f>
        <v/>
      </c>
      <c r="R474" t="str">
        <f>IF($A474="","",SUMIFS(AI_PF!$AW:$AW,AI_PF!$A:$A,$A474))</f>
        <v/>
      </c>
      <c r="S474" t="str">
        <f>IF($A474="","",SUMIFS(AI_PF!$AZ:$AZ,AI_PF!$A:$A,$A474))</f>
        <v/>
      </c>
      <c r="T474" t="str">
        <f>IF($A474="","",SUMIFS(AI_PF!$CA:$CA,AI_PF!$A:$A,$A474))</f>
        <v/>
      </c>
      <c r="U474" t="str">
        <f>IF($A474="","",SUMIFS(AI_PF!$CE:$CE,AI_PF!$A:$A,$A474))</f>
        <v/>
      </c>
      <c r="V474" t="str">
        <f>IF($A474="","",IFERROR(VLOOKUP($A474,AI_PF!$A:$CO,93,FALSE),""))</f>
        <v/>
      </c>
      <c r="W474" t="str">
        <f>IF($A474="","",COUNTIF(AI_PF!$A:$A,$A474))</f>
        <v/>
      </c>
      <c r="X474" t="str">
        <f>IF($A474="","",COUNTIF(LookThrough!$A:$A,J474))</f>
        <v/>
      </c>
    </row>
    <row r="475" spans="2:24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IF($A475="","",IFERROR(VLOOKUP($A475,Data_Raw!$A:$G,5,FALSE),""))</f>
        <v/>
      </c>
      <c r="O475" t="str">
        <f>IF($A475="","",IFERROR(VLOOKUP($A475,Data_Raw!$A:$G,6,FALSE),""))</f>
        <v/>
      </c>
      <c r="P475" t="str">
        <f>IF($A475="","",IFERROR(VLOOKUP($A475,Data_Raw!$A:$G,7,FALSE),""))</f>
        <v/>
      </c>
      <c r="Q475" t="str">
        <f>IF($A475="","",SUMIFS(AI_PF!$AP:$AP,AI_PF!$A:$A,$A475))</f>
        <v/>
      </c>
      <c r="R475" t="str">
        <f>IF($A475="","",SUMIFS(AI_PF!$AW:$AW,AI_PF!$A:$A,$A475))</f>
        <v/>
      </c>
      <c r="S475" t="str">
        <f>IF($A475="","",SUMIFS(AI_PF!$AZ:$AZ,AI_PF!$A:$A,$A475))</f>
        <v/>
      </c>
      <c r="T475" t="str">
        <f>IF($A475="","",SUMIFS(AI_PF!$CA:$CA,AI_PF!$A:$A,$A475))</f>
        <v/>
      </c>
      <c r="U475" t="str">
        <f>IF($A475="","",SUMIFS(AI_PF!$CE:$CE,AI_PF!$A:$A,$A475))</f>
        <v/>
      </c>
      <c r="V475" t="str">
        <f>IF($A475="","",IFERROR(VLOOKUP($A475,AI_PF!$A:$CO,93,FALSE),""))</f>
        <v/>
      </c>
      <c r="W475" t="str">
        <f>IF($A475="","",COUNTIF(AI_PF!$A:$A,$A475))</f>
        <v/>
      </c>
      <c r="X475" t="str">
        <f>IF($A475="","",COUNTIF(LookThrough!$A:$A,J475))</f>
        <v/>
      </c>
    </row>
    <row r="476" spans="2:24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IF($A476="","",IFERROR(VLOOKUP($A476,Data_Raw!$A:$G,5,FALSE),""))</f>
        <v/>
      </c>
      <c r="O476" t="str">
        <f>IF($A476="","",IFERROR(VLOOKUP($A476,Data_Raw!$A:$G,6,FALSE),""))</f>
        <v/>
      </c>
      <c r="P476" t="str">
        <f>IF($A476="","",IFERROR(VLOOKUP($A476,Data_Raw!$A:$G,7,FALSE),""))</f>
        <v/>
      </c>
      <c r="Q476" t="str">
        <f>IF($A476="","",SUMIFS(AI_PF!$AP:$AP,AI_PF!$A:$A,$A476))</f>
        <v/>
      </c>
      <c r="R476" t="str">
        <f>IF($A476="","",SUMIFS(AI_PF!$AW:$AW,AI_PF!$A:$A,$A476))</f>
        <v/>
      </c>
      <c r="S476" t="str">
        <f>IF($A476="","",SUMIFS(AI_PF!$AZ:$AZ,AI_PF!$A:$A,$A476))</f>
        <v/>
      </c>
      <c r="T476" t="str">
        <f>IF($A476="","",SUMIFS(AI_PF!$CA:$CA,AI_PF!$A:$A,$A476))</f>
        <v/>
      </c>
      <c r="U476" t="str">
        <f>IF($A476="","",SUMIFS(AI_PF!$CE:$CE,AI_PF!$A:$A,$A476))</f>
        <v/>
      </c>
      <c r="V476" t="str">
        <f>IF($A476="","",IFERROR(VLOOKUP($A476,AI_PF!$A:$CO,93,FALSE),""))</f>
        <v/>
      </c>
      <c r="W476" t="str">
        <f>IF($A476="","",COUNTIF(AI_PF!$A:$A,$A476))</f>
        <v/>
      </c>
      <c r="X476" t="str">
        <f>IF($A476="","",COUNTIF(LookThrough!$A:$A,J476))</f>
        <v/>
      </c>
    </row>
    <row r="477" spans="2:24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IF($A477="","",IFERROR(VLOOKUP($A477,Data_Raw!$A:$G,5,FALSE),""))</f>
        <v/>
      </c>
      <c r="O477" t="str">
        <f>IF($A477="","",IFERROR(VLOOKUP($A477,Data_Raw!$A:$G,6,FALSE),""))</f>
        <v/>
      </c>
      <c r="P477" t="str">
        <f>IF($A477="","",IFERROR(VLOOKUP($A477,Data_Raw!$A:$G,7,FALSE),""))</f>
        <v/>
      </c>
      <c r="Q477" t="str">
        <f>IF($A477="","",SUMIFS(AI_PF!$AP:$AP,AI_PF!$A:$A,$A477))</f>
        <v/>
      </c>
      <c r="R477" t="str">
        <f>IF($A477="","",SUMIFS(AI_PF!$AW:$AW,AI_PF!$A:$A,$A477))</f>
        <v/>
      </c>
      <c r="S477" t="str">
        <f>IF($A477="","",SUMIFS(AI_PF!$AZ:$AZ,AI_PF!$A:$A,$A477))</f>
        <v/>
      </c>
      <c r="T477" t="str">
        <f>IF($A477="","",SUMIFS(AI_PF!$CA:$CA,AI_PF!$A:$A,$A477))</f>
        <v/>
      </c>
      <c r="U477" t="str">
        <f>IF($A477="","",SUMIFS(AI_PF!$CE:$CE,AI_PF!$A:$A,$A477))</f>
        <v/>
      </c>
      <c r="V477" t="str">
        <f>IF($A477="","",IFERROR(VLOOKUP($A477,AI_PF!$A:$CO,93,FALSE),""))</f>
        <v/>
      </c>
      <c r="W477" t="str">
        <f>IF($A477="","",COUNTIF(AI_PF!$A:$A,$A477))</f>
        <v/>
      </c>
      <c r="X477" t="str">
        <f>IF($A477="","",COUNTIF(LookThrough!$A:$A,J477))</f>
        <v/>
      </c>
    </row>
    <row r="478" spans="2:24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IF($A478="","",IFERROR(VLOOKUP($A478,Data_Raw!$A:$G,5,FALSE),""))</f>
        <v/>
      </c>
      <c r="O478" t="str">
        <f>IF($A478="","",IFERROR(VLOOKUP($A478,Data_Raw!$A:$G,6,FALSE),""))</f>
        <v/>
      </c>
      <c r="P478" t="str">
        <f>IF($A478="","",IFERROR(VLOOKUP($A478,Data_Raw!$A:$G,7,FALSE),""))</f>
        <v/>
      </c>
      <c r="Q478" t="str">
        <f>IF($A478="","",SUMIFS(AI_PF!$AP:$AP,AI_PF!$A:$A,$A478))</f>
        <v/>
      </c>
      <c r="R478" t="str">
        <f>IF($A478="","",SUMIFS(AI_PF!$AW:$AW,AI_PF!$A:$A,$A478))</f>
        <v/>
      </c>
      <c r="S478" t="str">
        <f>IF($A478="","",SUMIFS(AI_PF!$AZ:$AZ,AI_PF!$A:$A,$A478))</f>
        <v/>
      </c>
      <c r="T478" t="str">
        <f>IF($A478="","",SUMIFS(AI_PF!$CA:$CA,AI_PF!$A:$A,$A478))</f>
        <v/>
      </c>
      <c r="U478" t="str">
        <f>IF($A478="","",SUMIFS(AI_PF!$CE:$CE,AI_PF!$A:$A,$A478))</f>
        <v/>
      </c>
      <c r="V478" t="str">
        <f>IF($A478="","",IFERROR(VLOOKUP($A478,AI_PF!$A:$CO,93,FALSE),""))</f>
        <v/>
      </c>
      <c r="W478" t="str">
        <f>IF($A478="","",COUNTIF(AI_PF!$A:$A,$A478))</f>
        <v/>
      </c>
      <c r="X478" t="str">
        <f>IF($A478="","",COUNTIF(LookThrough!$A:$A,J478))</f>
        <v/>
      </c>
    </row>
    <row r="479" spans="2:24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IF($A479="","",IFERROR(VLOOKUP($A479,Data_Raw!$A:$G,5,FALSE),""))</f>
        <v/>
      </c>
      <c r="O479" t="str">
        <f>IF($A479="","",IFERROR(VLOOKUP($A479,Data_Raw!$A:$G,6,FALSE),""))</f>
        <v/>
      </c>
      <c r="P479" t="str">
        <f>IF($A479="","",IFERROR(VLOOKUP($A479,Data_Raw!$A:$G,7,FALSE),""))</f>
        <v/>
      </c>
      <c r="Q479" t="str">
        <f>IF($A479="","",SUMIFS(AI_PF!$AP:$AP,AI_PF!$A:$A,$A479))</f>
        <v/>
      </c>
      <c r="R479" t="str">
        <f>IF($A479="","",SUMIFS(AI_PF!$AW:$AW,AI_PF!$A:$A,$A479))</f>
        <v/>
      </c>
      <c r="S479" t="str">
        <f>IF($A479="","",SUMIFS(AI_PF!$AZ:$AZ,AI_PF!$A:$A,$A479))</f>
        <v/>
      </c>
      <c r="T479" t="str">
        <f>IF($A479="","",SUMIFS(AI_PF!$CA:$CA,AI_PF!$A:$A,$A479))</f>
        <v/>
      </c>
      <c r="U479" t="str">
        <f>IF($A479="","",SUMIFS(AI_PF!$CE:$CE,AI_PF!$A:$A,$A479))</f>
        <v/>
      </c>
      <c r="V479" t="str">
        <f>IF($A479="","",IFERROR(VLOOKUP($A479,AI_PF!$A:$CO,93,FALSE),""))</f>
        <v/>
      </c>
      <c r="W479" t="str">
        <f>IF($A479="","",COUNTIF(AI_PF!$A:$A,$A479))</f>
        <v/>
      </c>
      <c r="X479" t="str">
        <f>IF($A479="","",COUNTIF(LookThrough!$A:$A,J479))</f>
        <v/>
      </c>
    </row>
    <row r="480" spans="2:24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IF($A480="","",IFERROR(VLOOKUP($A480,Data_Raw!$A:$G,5,FALSE),""))</f>
        <v/>
      </c>
      <c r="O480" t="str">
        <f>IF($A480="","",IFERROR(VLOOKUP($A480,Data_Raw!$A:$G,6,FALSE),""))</f>
        <v/>
      </c>
      <c r="P480" t="str">
        <f>IF($A480="","",IFERROR(VLOOKUP($A480,Data_Raw!$A:$G,7,FALSE),""))</f>
        <v/>
      </c>
      <c r="Q480" t="str">
        <f>IF($A480="","",SUMIFS(AI_PF!$AP:$AP,AI_PF!$A:$A,$A480))</f>
        <v/>
      </c>
      <c r="R480" t="str">
        <f>IF($A480="","",SUMIFS(AI_PF!$AW:$AW,AI_PF!$A:$A,$A480))</f>
        <v/>
      </c>
      <c r="S480" t="str">
        <f>IF($A480="","",SUMIFS(AI_PF!$AZ:$AZ,AI_PF!$A:$A,$A480))</f>
        <v/>
      </c>
      <c r="T480" t="str">
        <f>IF($A480="","",SUMIFS(AI_PF!$CA:$CA,AI_PF!$A:$A,$A480))</f>
        <v/>
      </c>
      <c r="U480" t="str">
        <f>IF($A480="","",SUMIFS(AI_PF!$CE:$CE,AI_PF!$A:$A,$A480))</f>
        <v/>
      </c>
      <c r="V480" t="str">
        <f>IF($A480="","",IFERROR(VLOOKUP($A480,AI_PF!$A:$CO,93,FALSE),""))</f>
        <v/>
      </c>
      <c r="W480" t="str">
        <f>IF($A480="","",COUNTIF(AI_PF!$A:$A,$A480))</f>
        <v/>
      </c>
      <c r="X480" t="str">
        <f>IF($A480="","",COUNTIF(LookThrough!$A:$A,J480))</f>
        <v/>
      </c>
    </row>
    <row r="481" spans="2:24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IF($A481="","",IFERROR(VLOOKUP($A481,Data_Raw!$A:$G,5,FALSE),""))</f>
        <v/>
      </c>
      <c r="O481" t="str">
        <f>IF($A481="","",IFERROR(VLOOKUP($A481,Data_Raw!$A:$G,6,FALSE),""))</f>
        <v/>
      </c>
      <c r="P481" t="str">
        <f>IF($A481="","",IFERROR(VLOOKUP($A481,Data_Raw!$A:$G,7,FALSE),""))</f>
        <v/>
      </c>
      <c r="Q481" t="str">
        <f>IF($A481="","",SUMIFS(AI_PF!$AP:$AP,AI_PF!$A:$A,$A481))</f>
        <v/>
      </c>
      <c r="R481" t="str">
        <f>IF($A481="","",SUMIFS(AI_PF!$AW:$AW,AI_PF!$A:$A,$A481))</f>
        <v/>
      </c>
      <c r="S481" t="str">
        <f>IF($A481="","",SUMIFS(AI_PF!$AZ:$AZ,AI_PF!$A:$A,$A481))</f>
        <v/>
      </c>
      <c r="T481" t="str">
        <f>IF($A481="","",SUMIFS(AI_PF!$CA:$CA,AI_PF!$A:$A,$A481))</f>
        <v/>
      </c>
      <c r="U481" t="str">
        <f>IF($A481="","",SUMIFS(AI_PF!$CE:$CE,AI_PF!$A:$A,$A481))</f>
        <v/>
      </c>
      <c r="V481" t="str">
        <f>IF($A481="","",IFERROR(VLOOKUP($A481,AI_PF!$A:$CO,93,FALSE),""))</f>
        <v/>
      </c>
      <c r="W481" t="str">
        <f>IF($A481="","",COUNTIF(AI_PF!$A:$A,$A481))</f>
        <v/>
      </c>
      <c r="X481" t="str">
        <f>IF($A481="","",COUNTIF(LookThrough!$A:$A,J481))</f>
        <v/>
      </c>
    </row>
    <row r="482" spans="2:24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IF($A482="","",IFERROR(VLOOKUP($A482,Data_Raw!$A:$G,5,FALSE),""))</f>
        <v/>
      </c>
      <c r="O482" t="str">
        <f>IF($A482="","",IFERROR(VLOOKUP($A482,Data_Raw!$A:$G,6,FALSE),""))</f>
        <v/>
      </c>
      <c r="P482" t="str">
        <f>IF($A482="","",IFERROR(VLOOKUP($A482,Data_Raw!$A:$G,7,FALSE),""))</f>
        <v/>
      </c>
      <c r="Q482" t="str">
        <f>IF($A482="","",SUMIFS(AI_PF!$AP:$AP,AI_PF!$A:$A,$A482))</f>
        <v/>
      </c>
      <c r="R482" t="str">
        <f>IF($A482="","",SUMIFS(AI_PF!$AW:$AW,AI_PF!$A:$A,$A482))</f>
        <v/>
      </c>
      <c r="S482" t="str">
        <f>IF($A482="","",SUMIFS(AI_PF!$AZ:$AZ,AI_PF!$A:$A,$A482))</f>
        <v/>
      </c>
      <c r="T482" t="str">
        <f>IF($A482="","",SUMIFS(AI_PF!$CA:$CA,AI_PF!$A:$A,$A482))</f>
        <v/>
      </c>
      <c r="U482" t="str">
        <f>IF($A482="","",SUMIFS(AI_PF!$CE:$CE,AI_PF!$A:$A,$A482))</f>
        <v/>
      </c>
      <c r="V482" t="str">
        <f>IF($A482="","",IFERROR(VLOOKUP($A482,AI_PF!$A:$CO,93,FALSE),""))</f>
        <v/>
      </c>
      <c r="W482" t="str">
        <f>IF($A482="","",COUNTIF(AI_PF!$A:$A,$A482))</f>
        <v/>
      </c>
      <c r="X482" t="str">
        <f>IF($A482="","",COUNTIF(LookThrough!$A:$A,J482))</f>
        <v/>
      </c>
    </row>
    <row r="483" spans="2:24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IF($A483="","",IFERROR(VLOOKUP($A483,Data_Raw!$A:$G,5,FALSE),""))</f>
        <v/>
      </c>
      <c r="O483" t="str">
        <f>IF($A483="","",IFERROR(VLOOKUP($A483,Data_Raw!$A:$G,6,FALSE),""))</f>
        <v/>
      </c>
      <c r="P483" t="str">
        <f>IF($A483="","",IFERROR(VLOOKUP($A483,Data_Raw!$A:$G,7,FALSE),""))</f>
        <v/>
      </c>
      <c r="Q483" t="str">
        <f>IF($A483="","",SUMIFS(AI_PF!$AP:$AP,AI_PF!$A:$A,$A483))</f>
        <v/>
      </c>
      <c r="R483" t="str">
        <f>IF($A483="","",SUMIFS(AI_PF!$AW:$AW,AI_PF!$A:$A,$A483))</f>
        <v/>
      </c>
      <c r="S483" t="str">
        <f>IF($A483="","",SUMIFS(AI_PF!$AZ:$AZ,AI_PF!$A:$A,$A483))</f>
        <v/>
      </c>
      <c r="T483" t="str">
        <f>IF($A483="","",SUMIFS(AI_PF!$CA:$CA,AI_PF!$A:$A,$A483))</f>
        <v/>
      </c>
      <c r="U483" t="str">
        <f>IF($A483="","",SUMIFS(AI_PF!$CE:$CE,AI_PF!$A:$A,$A483))</f>
        <v/>
      </c>
      <c r="V483" t="str">
        <f>IF($A483="","",IFERROR(VLOOKUP($A483,AI_PF!$A:$CO,93,FALSE),""))</f>
        <v/>
      </c>
      <c r="W483" t="str">
        <f>IF($A483="","",COUNTIF(AI_PF!$A:$A,$A483))</f>
        <v/>
      </c>
      <c r="X483" t="str">
        <f>IF($A483="","",COUNTIF(LookThrough!$A:$A,J483))</f>
        <v/>
      </c>
    </row>
    <row r="484" spans="2:24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IF($A484="","",IFERROR(VLOOKUP($A484,Data_Raw!$A:$G,5,FALSE),""))</f>
        <v/>
      </c>
      <c r="O484" t="str">
        <f>IF($A484="","",IFERROR(VLOOKUP($A484,Data_Raw!$A:$G,6,FALSE),""))</f>
        <v/>
      </c>
      <c r="P484" t="str">
        <f>IF($A484="","",IFERROR(VLOOKUP($A484,Data_Raw!$A:$G,7,FALSE),""))</f>
        <v/>
      </c>
      <c r="Q484" t="str">
        <f>IF($A484="","",SUMIFS(AI_PF!$AP:$AP,AI_PF!$A:$A,$A484))</f>
        <v/>
      </c>
      <c r="R484" t="str">
        <f>IF($A484="","",SUMIFS(AI_PF!$AW:$AW,AI_PF!$A:$A,$A484))</f>
        <v/>
      </c>
      <c r="S484" t="str">
        <f>IF($A484="","",SUMIFS(AI_PF!$AZ:$AZ,AI_PF!$A:$A,$A484))</f>
        <v/>
      </c>
      <c r="T484" t="str">
        <f>IF($A484="","",SUMIFS(AI_PF!$CA:$CA,AI_PF!$A:$A,$A484))</f>
        <v/>
      </c>
      <c r="U484" t="str">
        <f>IF($A484="","",SUMIFS(AI_PF!$CE:$CE,AI_PF!$A:$A,$A484))</f>
        <v/>
      </c>
      <c r="V484" t="str">
        <f>IF($A484="","",IFERROR(VLOOKUP($A484,AI_PF!$A:$CO,93,FALSE),""))</f>
        <v/>
      </c>
      <c r="W484" t="str">
        <f>IF($A484="","",COUNTIF(AI_PF!$A:$A,$A484))</f>
        <v/>
      </c>
      <c r="X484" t="str">
        <f>IF($A484="","",COUNTIF(LookThrough!$A:$A,J484))</f>
        <v/>
      </c>
    </row>
    <row r="485" spans="2:24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IF($A485="","",IFERROR(VLOOKUP($A485,Data_Raw!$A:$G,5,FALSE),""))</f>
        <v/>
      </c>
      <c r="O485" t="str">
        <f>IF($A485="","",IFERROR(VLOOKUP($A485,Data_Raw!$A:$G,6,FALSE),""))</f>
        <v/>
      </c>
      <c r="P485" t="str">
        <f>IF($A485="","",IFERROR(VLOOKUP($A485,Data_Raw!$A:$G,7,FALSE),""))</f>
        <v/>
      </c>
      <c r="Q485" t="str">
        <f>IF($A485="","",SUMIFS(AI_PF!$AP:$AP,AI_PF!$A:$A,$A485))</f>
        <v/>
      </c>
      <c r="R485" t="str">
        <f>IF($A485="","",SUMIFS(AI_PF!$AW:$AW,AI_PF!$A:$A,$A485))</f>
        <v/>
      </c>
      <c r="S485" t="str">
        <f>IF($A485="","",SUMIFS(AI_PF!$AZ:$AZ,AI_PF!$A:$A,$A485))</f>
        <v/>
      </c>
      <c r="T485" t="str">
        <f>IF($A485="","",SUMIFS(AI_PF!$CA:$CA,AI_PF!$A:$A,$A485))</f>
        <v/>
      </c>
      <c r="U485" t="str">
        <f>IF($A485="","",SUMIFS(AI_PF!$CE:$CE,AI_PF!$A:$A,$A485))</f>
        <v/>
      </c>
      <c r="V485" t="str">
        <f>IF($A485="","",IFERROR(VLOOKUP($A485,AI_PF!$A:$CO,93,FALSE),""))</f>
        <v/>
      </c>
      <c r="W485" t="str">
        <f>IF($A485="","",COUNTIF(AI_PF!$A:$A,$A485))</f>
        <v/>
      </c>
      <c r="X485" t="str">
        <f>IF($A485="","",COUNTIF(LookThrough!$A:$A,J485))</f>
        <v/>
      </c>
    </row>
    <row r="486" spans="2:24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IF($A486="","",IFERROR(VLOOKUP($A486,Data_Raw!$A:$G,5,FALSE),""))</f>
        <v/>
      </c>
      <c r="O486" t="str">
        <f>IF($A486="","",IFERROR(VLOOKUP($A486,Data_Raw!$A:$G,6,FALSE),""))</f>
        <v/>
      </c>
      <c r="P486" t="str">
        <f>IF($A486="","",IFERROR(VLOOKUP($A486,Data_Raw!$A:$G,7,FALSE),""))</f>
        <v/>
      </c>
      <c r="Q486" t="str">
        <f>IF($A486="","",SUMIFS(AI_PF!$AP:$AP,AI_PF!$A:$A,$A486))</f>
        <v/>
      </c>
      <c r="R486" t="str">
        <f>IF($A486="","",SUMIFS(AI_PF!$AW:$AW,AI_PF!$A:$A,$A486))</f>
        <v/>
      </c>
      <c r="S486" t="str">
        <f>IF($A486="","",SUMIFS(AI_PF!$AZ:$AZ,AI_PF!$A:$A,$A486))</f>
        <v/>
      </c>
      <c r="T486" t="str">
        <f>IF($A486="","",SUMIFS(AI_PF!$CA:$CA,AI_PF!$A:$A,$A486))</f>
        <v/>
      </c>
      <c r="U486" t="str">
        <f>IF($A486="","",SUMIFS(AI_PF!$CE:$CE,AI_PF!$A:$A,$A486))</f>
        <v/>
      </c>
      <c r="V486" t="str">
        <f>IF($A486="","",IFERROR(VLOOKUP($A486,AI_PF!$A:$CO,93,FALSE),""))</f>
        <v/>
      </c>
      <c r="W486" t="str">
        <f>IF($A486="","",COUNTIF(AI_PF!$A:$A,$A486))</f>
        <v/>
      </c>
      <c r="X486" t="str">
        <f>IF($A486="","",COUNTIF(LookThrough!$A:$A,J486))</f>
        <v/>
      </c>
    </row>
    <row r="487" spans="2:24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IF($A487="","",IFERROR(VLOOKUP($A487,Data_Raw!$A:$G,5,FALSE),""))</f>
        <v/>
      </c>
      <c r="O487" t="str">
        <f>IF($A487="","",IFERROR(VLOOKUP($A487,Data_Raw!$A:$G,6,FALSE),""))</f>
        <v/>
      </c>
      <c r="P487" t="str">
        <f>IF($A487="","",IFERROR(VLOOKUP($A487,Data_Raw!$A:$G,7,FALSE),""))</f>
        <v/>
      </c>
      <c r="Q487" t="str">
        <f>IF($A487="","",SUMIFS(AI_PF!$AP:$AP,AI_PF!$A:$A,$A487))</f>
        <v/>
      </c>
      <c r="R487" t="str">
        <f>IF($A487="","",SUMIFS(AI_PF!$AW:$AW,AI_PF!$A:$A,$A487))</f>
        <v/>
      </c>
      <c r="S487" t="str">
        <f>IF($A487="","",SUMIFS(AI_PF!$AZ:$AZ,AI_PF!$A:$A,$A487))</f>
        <v/>
      </c>
      <c r="T487" t="str">
        <f>IF($A487="","",SUMIFS(AI_PF!$CA:$CA,AI_PF!$A:$A,$A487))</f>
        <v/>
      </c>
      <c r="U487" t="str">
        <f>IF($A487="","",SUMIFS(AI_PF!$CE:$CE,AI_PF!$A:$A,$A487))</f>
        <v/>
      </c>
      <c r="V487" t="str">
        <f>IF($A487="","",IFERROR(VLOOKUP($A487,AI_PF!$A:$CO,93,FALSE),""))</f>
        <v/>
      </c>
      <c r="W487" t="str">
        <f>IF($A487="","",COUNTIF(AI_PF!$A:$A,$A487))</f>
        <v/>
      </c>
      <c r="X487" t="str">
        <f>IF($A487="","",COUNTIF(LookThrough!$A:$A,J487))</f>
        <v/>
      </c>
    </row>
    <row r="488" spans="2:24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IF($A488="","",IFERROR(VLOOKUP($A488,Data_Raw!$A:$G,5,FALSE),""))</f>
        <v/>
      </c>
      <c r="O488" t="str">
        <f>IF($A488="","",IFERROR(VLOOKUP($A488,Data_Raw!$A:$G,6,FALSE),""))</f>
        <v/>
      </c>
      <c r="P488" t="str">
        <f>IF($A488="","",IFERROR(VLOOKUP($A488,Data_Raw!$A:$G,7,FALSE),""))</f>
        <v/>
      </c>
      <c r="Q488" t="str">
        <f>IF($A488="","",SUMIFS(AI_PF!$AP:$AP,AI_PF!$A:$A,$A488))</f>
        <v/>
      </c>
      <c r="R488" t="str">
        <f>IF($A488="","",SUMIFS(AI_PF!$AW:$AW,AI_PF!$A:$A,$A488))</f>
        <v/>
      </c>
      <c r="S488" t="str">
        <f>IF($A488="","",SUMIFS(AI_PF!$AZ:$AZ,AI_PF!$A:$A,$A488))</f>
        <v/>
      </c>
      <c r="T488" t="str">
        <f>IF($A488="","",SUMIFS(AI_PF!$CA:$CA,AI_PF!$A:$A,$A488))</f>
        <v/>
      </c>
      <c r="U488" t="str">
        <f>IF($A488="","",SUMIFS(AI_PF!$CE:$CE,AI_PF!$A:$A,$A488))</f>
        <v/>
      </c>
      <c r="V488" t="str">
        <f>IF($A488="","",IFERROR(VLOOKUP($A488,AI_PF!$A:$CO,93,FALSE),""))</f>
        <v/>
      </c>
      <c r="W488" t="str">
        <f>IF($A488="","",COUNTIF(AI_PF!$A:$A,$A488))</f>
        <v/>
      </c>
      <c r="X488" t="str">
        <f>IF($A488="","",COUNTIF(LookThrough!$A:$A,J488))</f>
        <v/>
      </c>
    </row>
    <row r="489" spans="2:24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IF($A489="","",IFERROR(VLOOKUP($A489,Data_Raw!$A:$G,5,FALSE),""))</f>
        <v/>
      </c>
      <c r="O489" t="str">
        <f>IF($A489="","",IFERROR(VLOOKUP($A489,Data_Raw!$A:$G,6,FALSE),""))</f>
        <v/>
      </c>
      <c r="P489" t="str">
        <f>IF($A489="","",IFERROR(VLOOKUP($A489,Data_Raw!$A:$G,7,FALSE),""))</f>
        <v/>
      </c>
      <c r="Q489" t="str">
        <f>IF($A489="","",SUMIFS(AI_PF!$AP:$AP,AI_PF!$A:$A,$A489))</f>
        <v/>
      </c>
      <c r="R489" t="str">
        <f>IF($A489="","",SUMIFS(AI_PF!$AW:$AW,AI_PF!$A:$A,$A489))</f>
        <v/>
      </c>
      <c r="S489" t="str">
        <f>IF($A489="","",SUMIFS(AI_PF!$AZ:$AZ,AI_PF!$A:$A,$A489))</f>
        <v/>
      </c>
      <c r="T489" t="str">
        <f>IF($A489="","",SUMIFS(AI_PF!$CA:$CA,AI_PF!$A:$A,$A489))</f>
        <v/>
      </c>
      <c r="U489" t="str">
        <f>IF($A489="","",SUMIFS(AI_PF!$CE:$CE,AI_PF!$A:$A,$A489))</f>
        <v/>
      </c>
      <c r="V489" t="str">
        <f>IF($A489="","",IFERROR(VLOOKUP($A489,AI_PF!$A:$CO,93,FALSE),""))</f>
        <v/>
      </c>
      <c r="W489" t="str">
        <f>IF($A489="","",COUNTIF(AI_PF!$A:$A,$A489))</f>
        <v/>
      </c>
      <c r="X489" t="str">
        <f>IF($A489="","",COUNTIF(LookThrough!$A:$A,J489))</f>
        <v/>
      </c>
    </row>
    <row r="490" spans="2:24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IF($A490="","",IFERROR(VLOOKUP($A490,Data_Raw!$A:$G,5,FALSE),""))</f>
        <v/>
      </c>
      <c r="O490" t="str">
        <f>IF($A490="","",IFERROR(VLOOKUP($A490,Data_Raw!$A:$G,6,FALSE),""))</f>
        <v/>
      </c>
      <c r="P490" t="str">
        <f>IF($A490="","",IFERROR(VLOOKUP($A490,Data_Raw!$A:$G,7,FALSE),""))</f>
        <v/>
      </c>
      <c r="Q490" t="str">
        <f>IF($A490="","",SUMIFS(AI_PF!$AP:$AP,AI_PF!$A:$A,$A490))</f>
        <v/>
      </c>
      <c r="R490" t="str">
        <f>IF($A490="","",SUMIFS(AI_PF!$AW:$AW,AI_PF!$A:$A,$A490))</f>
        <v/>
      </c>
      <c r="S490" t="str">
        <f>IF($A490="","",SUMIFS(AI_PF!$AZ:$AZ,AI_PF!$A:$A,$A490))</f>
        <v/>
      </c>
      <c r="T490" t="str">
        <f>IF($A490="","",SUMIFS(AI_PF!$CA:$CA,AI_PF!$A:$A,$A490))</f>
        <v/>
      </c>
      <c r="U490" t="str">
        <f>IF($A490="","",SUMIFS(AI_PF!$CE:$CE,AI_PF!$A:$A,$A490))</f>
        <v/>
      </c>
      <c r="V490" t="str">
        <f>IF($A490="","",IFERROR(VLOOKUP($A490,AI_PF!$A:$CO,93,FALSE),""))</f>
        <v/>
      </c>
      <c r="W490" t="str">
        <f>IF($A490="","",COUNTIF(AI_PF!$A:$A,$A490))</f>
        <v/>
      </c>
      <c r="X490" t="str">
        <f>IF($A490="","",COUNTIF(LookThrough!$A:$A,J490))</f>
        <v/>
      </c>
    </row>
    <row r="491" spans="2:24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IF($A491="","",IFERROR(VLOOKUP($A491,Data_Raw!$A:$G,5,FALSE),""))</f>
        <v/>
      </c>
      <c r="O491" t="str">
        <f>IF($A491="","",IFERROR(VLOOKUP($A491,Data_Raw!$A:$G,6,FALSE),""))</f>
        <v/>
      </c>
      <c r="P491" t="str">
        <f>IF($A491="","",IFERROR(VLOOKUP($A491,Data_Raw!$A:$G,7,FALSE),""))</f>
        <v/>
      </c>
      <c r="Q491" t="str">
        <f>IF($A491="","",SUMIFS(AI_PF!$AP:$AP,AI_PF!$A:$A,$A491))</f>
        <v/>
      </c>
      <c r="R491" t="str">
        <f>IF($A491="","",SUMIFS(AI_PF!$AW:$AW,AI_PF!$A:$A,$A491))</f>
        <v/>
      </c>
      <c r="S491" t="str">
        <f>IF($A491="","",SUMIFS(AI_PF!$AZ:$AZ,AI_PF!$A:$A,$A491))</f>
        <v/>
      </c>
      <c r="T491" t="str">
        <f>IF($A491="","",SUMIFS(AI_PF!$CA:$CA,AI_PF!$A:$A,$A491))</f>
        <v/>
      </c>
      <c r="U491" t="str">
        <f>IF($A491="","",SUMIFS(AI_PF!$CE:$CE,AI_PF!$A:$A,$A491))</f>
        <v/>
      </c>
      <c r="V491" t="str">
        <f>IF($A491="","",IFERROR(VLOOKUP($A491,AI_PF!$A:$CO,93,FALSE),""))</f>
        <v/>
      </c>
      <c r="W491" t="str">
        <f>IF($A491="","",COUNTIF(AI_PF!$A:$A,$A491))</f>
        <v/>
      </c>
      <c r="X491" t="str">
        <f>IF($A491="","",COUNTIF(LookThrough!$A:$A,J491))</f>
        <v/>
      </c>
    </row>
    <row r="492" spans="2:24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IF($A492="","",IFERROR(VLOOKUP($A492,Data_Raw!$A:$G,5,FALSE),""))</f>
        <v/>
      </c>
      <c r="O492" t="str">
        <f>IF($A492="","",IFERROR(VLOOKUP($A492,Data_Raw!$A:$G,6,FALSE),""))</f>
        <v/>
      </c>
      <c r="P492" t="str">
        <f>IF($A492="","",IFERROR(VLOOKUP($A492,Data_Raw!$A:$G,7,FALSE),""))</f>
        <v/>
      </c>
      <c r="Q492" t="str">
        <f>IF($A492="","",SUMIFS(AI_PF!$AP:$AP,AI_PF!$A:$A,$A492))</f>
        <v/>
      </c>
      <c r="R492" t="str">
        <f>IF($A492="","",SUMIFS(AI_PF!$AW:$AW,AI_PF!$A:$A,$A492))</f>
        <v/>
      </c>
      <c r="S492" t="str">
        <f>IF($A492="","",SUMIFS(AI_PF!$AZ:$AZ,AI_PF!$A:$A,$A492))</f>
        <v/>
      </c>
      <c r="T492" t="str">
        <f>IF($A492="","",SUMIFS(AI_PF!$CA:$CA,AI_PF!$A:$A,$A492))</f>
        <v/>
      </c>
      <c r="U492" t="str">
        <f>IF($A492="","",SUMIFS(AI_PF!$CE:$CE,AI_PF!$A:$A,$A492))</f>
        <v/>
      </c>
      <c r="V492" t="str">
        <f>IF($A492="","",IFERROR(VLOOKUP($A492,AI_PF!$A:$CO,93,FALSE),""))</f>
        <v/>
      </c>
      <c r="W492" t="str">
        <f>IF($A492="","",COUNTIF(AI_PF!$A:$A,$A492))</f>
        <v/>
      </c>
      <c r="X492" t="str">
        <f>IF($A492="","",COUNTIF(LookThrough!$A:$A,J492))</f>
        <v/>
      </c>
    </row>
    <row r="493" spans="2:24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IF($A493="","",IFERROR(VLOOKUP($A493,Data_Raw!$A:$G,5,FALSE),""))</f>
        <v/>
      </c>
      <c r="O493" t="str">
        <f>IF($A493="","",IFERROR(VLOOKUP($A493,Data_Raw!$A:$G,6,FALSE),""))</f>
        <v/>
      </c>
      <c r="P493" t="str">
        <f>IF($A493="","",IFERROR(VLOOKUP($A493,Data_Raw!$A:$G,7,FALSE),""))</f>
        <v/>
      </c>
      <c r="Q493" t="str">
        <f>IF($A493="","",SUMIFS(AI_PF!$AP:$AP,AI_PF!$A:$A,$A493))</f>
        <v/>
      </c>
      <c r="R493" t="str">
        <f>IF($A493="","",SUMIFS(AI_PF!$AW:$AW,AI_PF!$A:$A,$A493))</f>
        <v/>
      </c>
      <c r="S493" t="str">
        <f>IF($A493="","",SUMIFS(AI_PF!$AZ:$AZ,AI_PF!$A:$A,$A493))</f>
        <v/>
      </c>
      <c r="T493" t="str">
        <f>IF($A493="","",SUMIFS(AI_PF!$CA:$CA,AI_PF!$A:$A,$A493))</f>
        <v/>
      </c>
      <c r="U493" t="str">
        <f>IF($A493="","",SUMIFS(AI_PF!$CE:$CE,AI_PF!$A:$A,$A493))</f>
        <v/>
      </c>
      <c r="V493" t="str">
        <f>IF($A493="","",IFERROR(VLOOKUP($A493,AI_PF!$A:$CO,93,FALSE),""))</f>
        <v/>
      </c>
      <c r="W493" t="str">
        <f>IF($A493="","",COUNTIF(AI_PF!$A:$A,$A493))</f>
        <v/>
      </c>
      <c r="X493" t="str">
        <f>IF($A493="","",COUNTIF(LookThrough!$A:$A,J493))</f>
        <v/>
      </c>
    </row>
    <row r="494" spans="2:24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IF($A494="","",IFERROR(VLOOKUP($A494,Data_Raw!$A:$G,5,FALSE),""))</f>
        <v/>
      </c>
      <c r="O494" t="str">
        <f>IF($A494="","",IFERROR(VLOOKUP($A494,Data_Raw!$A:$G,6,FALSE),""))</f>
        <v/>
      </c>
      <c r="P494" t="str">
        <f>IF($A494="","",IFERROR(VLOOKUP($A494,Data_Raw!$A:$G,7,FALSE),""))</f>
        <v/>
      </c>
      <c r="Q494" t="str">
        <f>IF($A494="","",SUMIFS(AI_PF!$AP:$AP,AI_PF!$A:$A,$A494))</f>
        <v/>
      </c>
      <c r="R494" t="str">
        <f>IF($A494="","",SUMIFS(AI_PF!$AW:$AW,AI_PF!$A:$A,$A494))</f>
        <v/>
      </c>
      <c r="S494" t="str">
        <f>IF($A494="","",SUMIFS(AI_PF!$AZ:$AZ,AI_PF!$A:$A,$A494))</f>
        <v/>
      </c>
      <c r="T494" t="str">
        <f>IF($A494="","",SUMIFS(AI_PF!$CA:$CA,AI_PF!$A:$A,$A494))</f>
        <v/>
      </c>
      <c r="U494" t="str">
        <f>IF($A494="","",SUMIFS(AI_PF!$CE:$CE,AI_PF!$A:$A,$A494))</f>
        <v/>
      </c>
      <c r="V494" t="str">
        <f>IF($A494="","",IFERROR(VLOOKUP($A494,AI_PF!$A:$CO,93,FALSE),""))</f>
        <v/>
      </c>
      <c r="W494" t="str">
        <f>IF($A494="","",COUNTIF(AI_PF!$A:$A,$A494))</f>
        <v/>
      </c>
      <c r="X494" t="str">
        <f>IF($A494="","",COUNTIF(LookThrough!$A:$A,J494))</f>
        <v/>
      </c>
    </row>
    <row r="495" spans="2:24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IF($A495="","",IFERROR(VLOOKUP($A495,Data_Raw!$A:$G,5,FALSE),""))</f>
        <v/>
      </c>
      <c r="O495" t="str">
        <f>IF($A495="","",IFERROR(VLOOKUP($A495,Data_Raw!$A:$G,6,FALSE),""))</f>
        <v/>
      </c>
      <c r="P495" t="str">
        <f>IF($A495="","",IFERROR(VLOOKUP($A495,Data_Raw!$A:$G,7,FALSE),""))</f>
        <v/>
      </c>
      <c r="Q495" t="str">
        <f>IF($A495="","",SUMIFS(AI_PF!$AP:$AP,AI_PF!$A:$A,$A495))</f>
        <v/>
      </c>
      <c r="R495" t="str">
        <f>IF($A495="","",SUMIFS(AI_PF!$AW:$AW,AI_PF!$A:$A,$A495))</f>
        <v/>
      </c>
      <c r="S495" t="str">
        <f>IF($A495="","",SUMIFS(AI_PF!$AZ:$AZ,AI_PF!$A:$A,$A495))</f>
        <v/>
      </c>
      <c r="T495" t="str">
        <f>IF($A495="","",SUMIFS(AI_PF!$CA:$CA,AI_PF!$A:$A,$A495))</f>
        <v/>
      </c>
      <c r="U495" t="str">
        <f>IF($A495="","",SUMIFS(AI_PF!$CE:$CE,AI_PF!$A:$A,$A495))</f>
        <v/>
      </c>
      <c r="V495" t="str">
        <f>IF($A495="","",IFERROR(VLOOKUP($A495,AI_PF!$A:$CO,93,FALSE),""))</f>
        <v/>
      </c>
      <c r="W495" t="str">
        <f>IF($A495="","",COUNTIF(AI_PF!$A:$A,$A495))</f>
        <v/>
      </c>
      <c r="X495" t="str">
        <f>IF($A495="","",COUNTIF(LookThrough!$A:$A,J495))</f>
        <v/>
      </c>
    </row>
    <row r="496" spans="2:24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IF($A496="","",IFERROR(VLOOKUP($A496,Data_Raw!$A:$G,5,FALSE),""))</f>
        <v/>
      </c>
      <c r="O496" t="str">
        <f>IF($A496="","",IFERROR(VLOOKUP($A496,Data_Raw!$A:$G,6,FALSE),""))</f>
        <v/>
      </c>
      <c r="P496" t="str">
        <f>IF($A496="","",IFERROR(VLOOKUP($A496,Data_Raw!$A:$G,7,FALSE),""))</f>
        <v/>
      </c>
      <c r="Q496" t="str">
        <f>IF($A496="","",SUMIFS(AI_PF!$AP:$AP,AI_PF!$A:$A,$A496))</f>
        <v/>
      </c>
      <c r="R496" t="str">
        <f>IF($A496="","",SUMIFS(AI_PF!$AW:$AW,AI_PF!$A:$A,$A496))</f>
        <v/>
      </c>
      <c r="S496" t="str">
        <f>IF($A496="","",SUMIFS(AI_PF!$AZ:$AZ,AI_PF!$A:$A,$A496))</f>
        <v/>
      </c>
      <c r="T496" t="str">
        <f>IF($A496="","",SUMIFS(AI_PF!$CA:$CA,AI_PF!$A:$A,$A496))</f>
        <v/>
      </c>
      <c r="U496" t="str">
        <f>IF($A496="","",SUMIFS(AI_PF!$CE:$CE,AI_PF!$A:$A,$A496))</f>
        <v/>
      </c>
      <c r="V496" t="str">
        <f>IF($A496="","",IFERROR(VLOOKUP($A496,AI_PF!$A:$CO,93,FALSE),""))</f>
        <v/>
      </c>
      <c r="W496" t="str">
        <f>IF($A496="","",COUNTIF(AI_PF!$A:$A,$A496))</f>
        <v/>
      </c>
      <c r="X496" t="str">
        <f>IF($A496="","",COUNTIF(LookThrough!$A:$A,J496))</f>
        <v/>
      </c>
    </row>
    <row r="497" spans="2:24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IF($A497="","",IFERROR(VLOOKUP($A497,Data_Raw!$A:$G,5,FALSE),""))</f>
        <v/>
      </c>
      <c r="O497" t="str">
        <f>IF($A497="","",IFERROR(VLOOKUP($A497,Data_Raw!$A:$G,6,FALSE),""))</f>
        <v/>
      </c>
      <c r="P497" t="str">
        <f>IF($A497="","",IFERROR(VLOOKUP($A497,Data_Raw!$A:$G,7,FALSE),""))</f>
        <v/>
      </c>
      <c r="Q497" t="str">
        <f>IF($A497="","",SUMIFS(AI_PF!$AP:$AP,AI_PF!$A:$A,$A497))</f>
        <v/>
      </c>
      <c r="R497" t="str">
        <f>IF($A497="","",SUMIFS(AI_PF!$AW:$AW,AI_PF!$A:$A,$A497))</f>
        <v/>
      </c>
      <c r="S497" t="str">
        <f>IF($A497="","",SUMIFS(AI_PF!$AZ:$AZ,AI_PF!$A:$A,$A497))</f>
        <v/>
      </c>
      <c r="T497" t="str">
        <f>IF($A497="","",SUMIFS(AI_PF!$CA:$CA,AI_PF!$A:$A,$A497))</f>
        <v/>
      </c>
      <c r="U497" t="str">
        <f>IF($A497="","",SUMIFS(AI_PF!$CE:$CE,AI_PF!$A:$A,$A497))</f>
        <v/>
      </c>
      <c r="V497" t="str">
        <f>IF($A497="","",IFERROR(VLOOKUP($A497,AI_PF!$A:$CO,93,FALSE),""))</f>
        <v/>
      </c>
      <c r="W497" t="str">
        <f>IF($A497="","",COUNTIF(AI_PF!$A:$A,$A497))</f>
        <v/>
      </c>
      <c r="X497" t="str">
        <f>IF($A497="","",COUNTIF(LookThrough!$A:$A,J497))</f>
        <v/>
      </c>
    </row>
    <row r="498" spans="2:24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IF($A498="","",IFERROR(VLOOKUP($A498,Data_Raw!$A:$G,5,FALSE),""))</f>
        <v/>
      </c>
      <c r="O498" t="str">
        <f>IF($A498="","",IFERROR(VLOOKUP($A498,Data_Raw!$A:$G,6,FALSE),""))</f>
        <v/>
      </c>
      <c r="P498" t="str">
        <f>IF($A498="","",IFERROR(VLOOKUP($A498,Data_Raw!$A:$G,7,FALSE),""))</f>
        <v/>
      </c>
      <c r="Q498" t="str">
        <f>IF($A498="","",SUMIFS(AI_PF!$AP:$AP,AI_PF!$A:$A,$A498))</f>
        <v/>
      </c>
      <c r="R498" t="str">
        <f>IF($A498="","",SUMIFS(AI_PF!$AW:$AW,AI_PF!$A:$A,$A498))</f>
        <v/>
      </c>
      <c r="S498" t="str">
        <f>IF($A498="","",SUMIFS(AI_PF!$AZ:$AZ,AI_PF!$A:$A,$A498))</f>
        <v/>
      </c>
      <c r="T498" t="str">
        <f>IF($A498="","",SUMIFS(AI_PF!$CA:$CA,AI_PF!$A:$A,$A498))</f>
        <v/>
      </c>
      <c r="U498" t="str">
        <f>IF($A498="","",SUMIFS(AI_PF!$CE:$CE,AI_PF!$A:$A,$A498))</f>
        <v/>
      </c>
      <c r="V498" t="str">
        <f>IF($A498="","",IFERROR(VLOOKUP($A498,AI_PF!$A:$CO,93,FALSE),""))</f>
        <v/>
      </c>
      <c r="W498" t="str">
        <f>IF($A498="","",COUNTIF(AI_PF!$A:$A,$A498))</f>
        <v/>
      </c>
      <c r="X498" t="str">
        <f>IF($A498="","",COUNTIF(LookThrough!$A:$A,J498))</f>
        <v/>
      </c>
    </row>
    <row r="499" spans="2:24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IF($A499="","",IFERROR(VLOOKUP($A499,Data_Raw!$A:$G,5,FALSE),""))</f>
        <v/>
      </c>
      <c r="O499" t="str">
        <f>IF($A499="","",IFERROR(VLOOKUP($A499,Data_Raw!$A:$G,6,FALSE),""))</f>
        <v/>
      </c>
      <c r="P499" t="str">
        <f>IF($A499="","",IFERROR(VLOOKUP($A499,Data_Raw!$A:$G,7,FALSE),""))</f>
        <v/>
      </c>
      <c r="Q499" t="str">
        <f>IF($A499="","",SUMIFS(AI_PF!$AP:$AP,AI_PF!$A:$A,$A499))</f>
        <v/>
      </c>
      <c r="R499" t="str">
        <f>IF($A499="","",SUMIFS(AI_PF!$AW:$AW,AI_PF!$A:$A,$A499))</f>
        <v/>
      </c>
      <c r="S499" t="str">
        <f>IF($A499="","",SUMIFS(AI_PF!$AZ:$AZ,AI_PF!$A:$A,$A499))</f>
        <v/>
      </c>
      <c r="T499" t="str">
        <f>IF($A499="","",SUMIFS(AI_PF!$CA:$CA,AI_PF!$A:$A,$A499))</f>
        <v/>
      </c>
      <c r="U499" t="str">
        <f>IF($A499="","",SUMIFS(AI_PF!$CE:$CE,AI_PF!$A:$A,$A499))</f>
        <v/>
      </c>
      <c r="V499" t="str">
        <f>IF($A499="","",IFERROR(VLOOKUP($A499,AI_PF!$A:$CO,93,FALSE),""))</f>
        <v/>
      </c>
      <c r="W499" t="str">
        <f>IF($A499="","",COUNTIF(AI_PF!$A:$A,$A499))</f>
        <v/>
      </c>
      <c r="X499" t="str">
        <f>IF($A499="","",COUNTIF(LookThrough!$A:$A,J499))</f>
        <v/>
      </c>
    </row>
    <row r="500" spans="2:24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IF($A500="","",IFERROR(VLOOKUP($A500,Data_Raw!$A:$G,5,FALSE),""))</f>
        <v/>
      </c>
      <c r="O500" t="str">
        <f>IF($A500="","",IFERROR(VLOOKUP($A500,Data_Raw!$A:$G,6,FALSE),""))</f>
        <v/>
      </c>
      <c r="P500" t="str">
        <f>IF($A500="","",IFERROR(VLOOKUP($A500,Data_Raw!$A:$G,7,FALSE),""))</f>
        <v/>
      </c>
      <c r="Q500" t="str">
        <f>IF($A500="","",SUMIFS(AI_PF!$AP:$AP,AI_PF!$A:$A,$A500))</f>
        <v/>
      </c>
      <c r="R500" t="str">
        <f>IF($A500="","",SUMIFS(AI_PF!$AW:$AW,AI_PF!$A:$A,$A500))</f>
        <v/>
      </c>
      <c r="S500" t="str">
        <f>IF($A500="","",SUMIFS(AI_PF!$AZ:$AZ,AI_PF!$A:$A,$A500))</f>
        <v/>
      </c>
      <c r="T500" t="str">
        <f>IF($A500="","",SUMIFS(AI_PF!$CA:$CA,AI_PF!$A:$A,$A500))</f>
        <v/>
      </c>
      <c r="U500" t="str">
        <f>IF($A500="","",SUMIFS(AI_PF!$CE:$CE,AI_PF!$A:$A,$A500))</f>
        <v/>
      </c>
      <c r="V500" t="str">
        <f>IF($A500="","",IFERROR(VLOOKUP($A500,AI_PF!$A:$CO,93,FALSE),""))</f>
        <v/>
      </c>
      <c r="W500" t="str">
        <f>IF($A500="","",COUNTIF(AI_PF!$A:$A,$A500))</f>
        <v/>
      </c>
      <c r="X500" t="str">
        <f>IF($A500="","",COUNTIF(LookThrough!$A:$A,J500))</f>
        <v/>
      </c>
    </row>
    <row r="501" spans="2:24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IF($A501="","",IFERROR(VLOOKUP($A501,Data_Raw!$A:$G,5,FALSE),""))</f>
        <v/>
      </c>
      <c r="O501" t="str">
        <f>IF($A501="","",IFERROR(VLOOKUP($A501,Data_Raw!$A:$G,6,FALSE),""))</f>
        <v/>
      </c>
      <c r="P501" t="str">
        <f>IF($A501="","",IFERROR(VLOOKUP($A501,Data_Raw!$A:$G,7,FALSE),""))</f>
        <v/>
      </c>
      <c r="Q501" t="str">
        <f>IF($A501="","",SUMIFS(AI_PF!$AP:$AP,AI_PF!$A:$A,$A501))</f>
        <v/>
      </c>
      <c r="R501" t="str">
        <f>IF($A501="","",SUMIFS(AI_PF!$AW:$AW,AI_PF!$A:$A,$A501))</f>
        <v/>
      </c>
      <c r="S501" t="str">
        <f>IF($A501="","",SUMIFS(AI_PF!$AZ:$AZ,AI_PF!$A:$A,$A501))</f>
        <v/>
      </c>
      <c r="T501" t="str">
        <f>IF($A501="","",SUMIFS(AI_PF!$CA:$CA,AI_PF!$A:$A,$A501))</f>
        <v/>
      </c>
      <c r="U501" t="str">
        <f>IF($A501="","",SUMIFS(AI_PF!$CE:$CE,AI_PF!$A:$A,$A501))</f>
        <v/>
      </c>
      <c r="V501" t="str">
        <f>IF($A501="","",IFERROR(VLOOKUP($A501,AI_PF!$A:$CO,93,FALSE),""))</f>
        <v/>
      </c>
      <c r="W501" t="str">
        <f>IF($A501="","",COUNTIF(AI_PF!$A:$A,$A501))</f>
        <v/>
      </c>
      <c r="X501" t="str">
        <f>IF($A501="","",COUNTIF(LookThrough!$A:$A,J501))</f>
        <v/>
      </c>
    </row>
    <row r="502" spans="2:24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IF($A502="","",IFERROR(VLOOKUP($A502,Data_Raw!$A:$G,5,FALSE),""))</f>
        <v/>
      </c>
      <c r="O502" t="str">
        <f>IF($A502="","",IFERROR(VLOOKUP($A502,Data_Raw!$A:$G,6,FALSE),""))</f>
        <v/>
      </c>
      <c r="P502" t="str">
        <f>IF($A502="","",IFERROR(VLOOKUP($A502,Data_Raw!$A:$G,7,FALSE),""))</f>
        <v/>
      </c>
      <c r="Q502" t="str">
        <f>IF($A502="","",SUMIFS(AI_PF!$AP:$AP,AI_PF!$A:$A,$A502))</f>
        <v/>
      </c>
      <c r="R502" t="str">
        <f>IF($A502="","",SUMIFS(AI_PF!$AW:$AW,AI_PF!$A:$A,$A502))</f>
        <v/>
      </c>
      <c r="S502" t="str">
        <f>IF($A502="","",SUMIFS(AI_PF!$AZ:$AZ,AI_PF!$A:$A,$A502))</f>
        <v/>
      </c>
      <c r="T502" t="str">
        <f>IF($A502="","",SUMIFS(AI_PF!$CA:$CA,AI_PF!$A:$A,$A502))</f>
        <v/>
      </c>
      <c r="U502" t="str">
        <f>IF($A502="","",SUMIFS(AI_PF!$CE:$CE,AI_PF!$A:$A,$A502))</f>
        <v/>
      </c>
      <c r="V502" t="str">
        <f>IF($A502="","",IFERROR(VLOOKUP($A502,AI_PF!$A:$CO,93,FALSE),""))</f>
        <v/>
      </c>
      <c r="W502" t="str">
        <f>IF($A502="","",COUNTIF(AI_PF!$A:$A,$A502))</f>
        <v/>
      </c>
      <c r="X502" t="str">
        <f>IF($A502="","",COUNTIF(LookThrough!$A:$A,J502))</f>
        <v/>
      </c>
    </row>
    <row r="503" spans="2:24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IF($A503="","",IFERROR(VLOOKUP($A503,Data_Raw!$A:$G,5,FALSE),""))</f>
        <v/>
      </c>
      <c r="O503" t="str">
        <f>IF($A503="","",IFERROR(VLOOKUP($A503,Data_Raw!$A:$G,6,FALSE),""))</f>
        <v/>
      </c>
      <c r="P503" t="str">
        <f>IF($A503="","",IFERROR(VLOOKUP($A503,Data_Raw!$A:$G,7,FALSE),""))</f>
        <v/>
      </c>
      <c r="Q503" t="str">
        <f>IF($A503="","",SUMIFS(AI_PF!$AP:$AP,AI_PF!$A:$A,$A503))</f>
        <v/>
      </c>
      <c r="R503" t="str">
        <f>IF($A503="","",SUMIFS(AI_PF!$AW:$AW,AI_PF!$A:$A,$A503))</f>
        <v/>
      </c>
      <c r="S503" t="str">
        <f>IF($A503="","",SUMIFS(AI_PF!$AZ:$AZ,AI_PF!$A:$A,$A503))</f>
        <v/>
      </c>
      <c r="T503" t="str">
        <f>IF($A503="","",SUMIFS(AI_PF!$CA:$CA,AI_PF!$A:$A,$A503))</f>
        <v/>
      </c>
      <c r="U503" t="str">
        <f>IF($A503="","",SUMIFS(AI_PF!$CE:$CE,AI_PF!$A:$A,$A503))</f>
        <v/>
      </c>
      <c r="V503" t="str">
        <f>IF($A503="","",IFERROR(VLOOKUP($A503,AI_PF!$A:$CO,93,FALSE),""))</f>
        <v/>
      </c>
      <c r="W503" t="str">
        <f>IF($A503="","",COUNTIF(AI_PF!$A:$A,$A503))</f>
        <v/>
      </c>
      <c r="X503" t="str">
        <f>IF($A503="","",COUNTIF(LookThrough!$A:$A,J503))</f>
        <v/>
      </c>
    </row>
    <row r="504" spans="2:24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IF($A504="","",IFERROR(VLOOKUP($A504,Data_Raw!$A:$G,5,FALSE),""))</f>
        <v/>
      </c>
      <c r="O504" t="str">
        <f>IF($A504="","",IFERROR(VLOOKUP($A504,Data_Raw!$A:$G,6,FALSE),""))</f>
        <v/>
      </c>
      <c r="P504" t="str">
        <f>IF($A504="","",IFERROR(VLOOKUP($A504,Data_Raw!$A:$G,7,FALSE),""))</f>
        <v/>
      </c>
      <c r="Q504" t="str">
        <f>IF($A504="","",SUMIFS(AI_PF!$AP:$AP,AI_PF!$A:$A,$A504))</f>
        <v/>
      </c>
      <c r="R504" t="str">
        <f>IF($A504="","",SUMIFS(AI_PF!$AW:$AW,AI_PF!$A:$A,$A504))</f>
        <v/>
      </c>
      <c r="S504" t="str">
        <f>IF($A504="","",SUMIFS(AI_PF!$AZ:$AZ,AI_PF!$A:$A,$A504))</f>
        <v/>
      </c>
      <c r="T504" t="str">
        <f>IF($A504="","",SUMIFS(AI_PF!$CA:$CA,AI_PF!$A:$A,$A504))</f>
        <v/>
      </c>
      <c r="U504" t="str">
        <f>IF($A504="","",SUMIFS(AI_PF!$CE:$CE,AI_PF!$A:$A,$A504))</f>
        <v/>
      </c>
      <c r="V504" t="str">
        <f>IF($A504="","",IFERROR(VLOOKUP($A504,AI_PF!$A:$CO,93,FALSE),""))</f>
        <v/>
      </c>
      <c r="W504" t="str">
        <f>IF($A504="","",COUNTIF(AI_PF!$A:$A,$A504))</f>
        <v/>
      </c>
      <c r="X504" t="str">
        <f>IF($A504="","",COUNTIF(LookThrough!$A:$A,J504))</f>
        <v/>
      </c>
    </row>
    <row r="505" spans="2:24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IF($A505="","",IFERROR(VLOOKUP($A505,Data_Raw!$A:$G,5,FALSE),""))</f>
        <v/>
      </c>
      <c r="O505" t="str">
        <f>IF($A505="","",IFERROR(VLOOKUP($A505,Data_Raw!$A:$G,6,FALSE),""))</f>
        <v/>
      </c>
      <c r="P505" t="str">
        <f>IF($A505="","",IFERROR(VLOOKUP($A505,Data_Raw!$A:$G,7,FALSE),""))</f>
        <v/>
      </c>
      <c r="Q505" t="str">
        <f>IF($A505="","",SUMIFS(AI_PF!$AP:$AP,AI_PF!$A:$A,$A505))</f>
        <v/>
      </c>
      <c r="R505" t="str">
        <f>IF($A505="","",SUMIFS(AI_PF!$AW:$AW,AI_PF!$A:$A,$A505))</f>
        <v/>
      </c>
      <c r="S505" t="str">
        <f>IF($A505="","",SUMIFS(AI_PF!$AZ:$AZ,AI_PF!$A:$A,$A505))</f>
        <v/>
      </c>
      <c r="T505" t="str">
        <f>IF($A505="","",SUMIFS(AI_PF!$CA:$CA,AI_PF!$A:$A,$A505))</f>
        <v/>
      </c>
      <c r="U505" t="str">
        <f>IF($A505="","",SUMIFS(AI_PF!$CE:$CE,AI_PF!$A:$A,$A505))</f>
        <v/>
      </c>
      <c r="V505" t="str">
        <f>IF($A505="","",IFERROR(VLOOKUP($A505,AI_PF!$A:$CO,93,FALSE),""))</f>
        <v/>
      </c>
      <c r="W505" t="str">
        <f>IF($A505="","",COUNTIF(AI_PF!$A:$A,$A505))</f>
        <v/>
      </c>
      <c r="X505" t="str">
        <f>IF($A505="","",COUNTIF(LookThrough!$A:$A,J505))</f>
        <v/>
      </c>
    </row>
    <row r="506" spans="2:24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IF($A506="","",IFERROR(VLOOKUP($A506,Data_Raw!$A:$G,5,FALSE),""))</f>
        <v/>
      </c>
      <c r="O506" t="str">
        <f>IF($A506="","",IFERROR(VLOOKUP($A506,Data_Raw!$A:$G,6,FALSE),""))</f>
        <v/>
      </c>
      <c r="P506" t="str">
        <f>IF($A506="","",IFERROR(VLOOKUP($A506,Data_Raw!$A:$G,7,FALSE),""))</f>
        <v/>
      </c>
      <c r="Q506" t="str">
        <f>IF($A506="","",SUMIFS(AI_PF!$AP:$AP,AI_PF!$A:$A,$A506))</f>
        <v/>
      </c>
      <c r="R506" t="str">
        <f>IF($A506="","",SUMIFS(AI_PF!$AW:$AW,AI_PF!$A:$A,$A506))</f>
        <v/>
      </c>
      <c r="S506" t="str">
        <f>IF($A506="","",SUMIFS(AI_PF!$AZ:$AZ,AI_PF!$A:$A,$A506))</f>
        <v/>
      </c>
      <c r="T506" t="str">
        <f>IF($A506="","",SUMIFS(AI_PF!$CA:$CA,AI_PF!$A:$A,$A506))</f>
        <v/>
      </c>
      <c r="U506" t="str">
        <f>IF($A506="","",SUMIFS(AI_PF!$CE:$CE,AI_PF!$A:$A,$A506))</f>
        <v/>
      </c>
      <c r="V506" t="str">
        <f>IF($A506="","",IFERROR(VLOOKUP($A506,AI_PF!$A:$CO,93,FALSE),""))</f>
        <v/>
      </c>
      <c r="W506" t="str">
        <f>IF($A506="","",COUNTIF(AI_PF!$A:$A,$A506))</f>
        <v/>
      </c>
      <c r="X506" t="str">
        <f>IF($A506="","",COUNTIF(LookThrough!$A:$A,J506))</f>
        <v/>
      </c>
    </row>
    <row r="507" spans="2:24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IF($A507="","",IFERROR(VLOOKUP($A507,Data_Raw!$A:$G,5,FALSE),""))</f>
        <v/>
      </c>
      <c r="O507" t="str">
        <f>IF($A507="","",IFERROR(VLOOKUP($A507,Data_Raw!$A:$G,6,FALSE),""))</f>
        <v/>
      </c>
      <c r="P507" t="str">
        <f>IF($A507="","",IFERROR(VLOOKUP($A507,Data_Raw!$A:$G,7,FALSE),""))</f>
        <v/>
      </c>
      <c r="Q507" t="str">
        <f>IF($A507="","",SUMIFS(AI_PF!$AP:$AP,AI_PF!$A:$A,$A507))</f>
        <v/>
      </c>
      <c r="R507" t="str">
        <f>IF($A507="","",SUMIFS(AI_PF!$AW:$AW,AI_PF!$A:$A,$A507))</f>
        <v/>
      </c>
      <c r="S507" t="str">
        <f>IF($A507="","",SUMIFS(AI_PF!$AZ:$AZ,AI_PF!$A:$A,$A507))</f>
        <v/>
      </c>
      <c r="T507" t="str">
        <f>IF($A507="","",SUMIFS(AI_PF!$CA:$CA,AI_PF!$A:$A,$A507))</f>
        <v/>
      </c>
      <c r="U507" t="str">
        <f>IF($A507="","",SUMIFS(AI_PF!$CE:$CE,AI_PF!$A:$A,$A507))</f>
        <v/>
      </c>
      <c r="V507" t="str">
        <f>IF($A507="","",IFERROR(VLOOKUP($A507,AI_PF!$A:$CO,93,FALSE),""))</f>
        <v/>
      </c>
      <c r="W507" t="str">
        <f>IF($A507="","",COUNTIF(AI_PF!$A:$A,$A507))</f>
        <v/>
      </c>
      <c r="X507" t="str">
        <f>IF($A507="","",COUNTIF(LookThrough!$A:$A,J507))</f>
        <v/>
      </c>
    </row>
    <row r="508" spans="2:24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IF($A508="","",IFERROR(VLOOKUP($A508,Data_Raw!$A:$G,5,FALSE),""))</f>
        <v/>
      </c>
      <c r="O508" t="str">
        <f>IF($A508="","",IFERROR(VLOOKUP($A508,Data_Raw!$A:$G,6,FALSE),""))</f>
        <v/>
      </c>
      <c r="P508" t="str">
        <f>IF($A508="","",IFERROR(VLOOKUP($A508,Data_Raw!$A:$G,7,FALSE),""))</f>
        <v/>
      </c>
      <c r="Q508" t="str">
        <f>IF($A508="","",SUMIFS(AI_PF!$AP:$AP,AI_PF!$A:$A,$A508))</f>
        <v/>
      </c>
      <c r="R508" t="str">
        <f>IF($A508="","",SUMIFS(AI_PF!$AW:$AW,AI_PF!$A:$A,$A508))</f>
        <v/>
      </c>
      <c r="S508" t="str">
        <f>IF($A508="","",SUMIFS(AI_PF!$AZ:$AZ,AI_PF!$A:$A,$A508))</f>
        <v/>
      </c>
      <c r="T508" t="str">
        <f>IF($A508="","",SUMIFS(AI_PF!$CA:$CA,AI_PF!$A:$A,$A508))</f>
        <v/>
      </c>
      <c r="U508" t="str">
        <f>IF($A508="","",SUMIFS(AI_PF!$CE:$CE,AI_PF!$A:$A,$A508))</f>
        <v/>
      </c>
      <c r="V508" t="str">
        <f>IF($A508="","",IFERROR(VLOOKUP($A508,AI_PF!$A:$CO,93,FALSE),""))</f>
        <v/>
      </c>
      <c r="W508" t="str">
        <f>IF($A508="","",COUNTIF(AI_PF!$A:$A,$A508))</f>
        <v/>
      </c>
      <c r="X508" t="str">
        <f>IF($A508="","",COUNTIF(LookThrough!$A:$A,J508))</f>
        <v/>
      </c>
    </row>
    <row r="509" spans="2:24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IF($A509="","",IFERROR(VLOOKUP($A509,Data_Raw!$A:$G,5,FALSE),""))</f>
        <v/>
      </c>
      <c r="O509" t="str">
        <f>IF($A509="","",IFERROR(VLOOKUP($A509,Data_Raw!$A:$G,6,FALSE),""))</f>
        <v/>
      </c>
      <c r="P509" t="str">
        <f>IF($A509="","",IFERROR(VLOOKUP($A509,Data_Raw!$A:$G,7,FALSE),""))</f>
        <v/>
      </c>
      <c r="Q509" t="str">
        <f>IF($A509="","",SUMIFS(AI_PF!$AP:$AP,AI_PF!$A:$A,$A509))</f>
        <v/>
      </c>
      <c r="R509" t="str">
        <f>IF($A509="","",SUMIFS(AI_PF!$AW:$AW,AI_PF!$A:$A,$A509))</f>
        <v/>
      </c>
      <c r="S509" t="str">
        <f>IF($A509="","",SUMIFS(AI_PF!$AZ:$AZ,AI_PF!$A:$A,$A509))</f>
        <v/>
      </c>
      <c r="T509" t="str">
        <f>IF($A509="","",SUMIFS(AI_PF!$CA:$CA,AI_PF!$A:$A,$A509))</f>
        <v/>
      </c>
      <c r="U509" t="str">
        <f>IF($A509="","",SUMIFS(AI_PF!$CE:$CE,AI_PF!$A:$A,$A509))</f>
        <v/>
      </c>
      <c r="V509" t="str">
        <f>IF($A509="","",IFERROR(VLOOKUP($A509,AI_PF!$A:$CO,93,FALSE),""))</f>
        <v/>
      </c>
      <c r="W509" t="str">
        <f>IF($A509="","",COUNTIF(AI_PF!$A:$A,$A509))</f>
        <v/>
      </c>
      <c r="X509" t="str">
        <f>IF($A509="","",COUNTIF(LookThrough!$A:$A,J509))</f>
        <v/>
      </c>
    </row>
    <row r="510" spans="2:24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IF($A510="","",IFERROR(VLOOKUP($A510,Data_Raw!$A:$G,5,FALSE),""))</f>
        <v/>
      </c>
      <c r="O510" t="str">
        <f>IF($A510="","",IFERROR(VLOOKUP($A510,Data_Raw!$A:$G,6,FALSE),""))</f>
        <v/>
      </c>
      <c r="P510" t="str">
        <f>IF($A510="","",IFERROR(VLOOKUP($A510,Data_Raw!$A:$G,7,FALSE),""))</f>
        <v/>
      </c>
      <c r="Q510" t="str">
        <f>IF($A510="","",SUMIFS(AI_PF!$AP:$AP,AI_PF!$A:$A,$A510))</f>
        <v/>
      </c>
      <c r="R510" t="str">
        <f>IF($A510="","",SUMIFS(AI_PF!$AW:$AW,AI_PF!$A:$A,$A510))</f>
        <v/>
      </c>
      <c r="S510" t="str">
        <f>IF($A510="","",SUMIFS(AI_PF!$AZ:$AZ,AI_PF!$A:$A,$A510))</f>
        <v/>
      </c>
      <c r="T510" t="str">
        <f>IF($A510="","",SUMIFS(AI_PF!$CA:$CA,AI_PF!$A:$A,$A510))</f>
        <v/>
      </c>
      <c r="U510" t="str">
        <f>IF($A510="","",SUMIFS(AI_PF!$CE:$CE,AI_PF!$A:$A,$A510))</f>
        <v/>
      </c>
      <c r="V510" t="str">
        <f>IF($A510="","",IFERROR(VLOOKUP($A510,AI_PF!$A:$CO,93,FALSE),""))</f>
        <v/>
      </c>
      <c r="W510" t="str">
        <f>IF($A510="","",COUNTIF(AI_PF!$A:$A,$A510))</f>
        <v/>
      </c>
      <c r="X510" t="str">
        <f>IF($A510="","",COUNTIF(LookThrough!$A:$A,J510))</f>
        <v/>
      </c>
    </row>
    <row r="511" spans="2:24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IF($A511="","",IFERROR(VLOOKUP($A511,Data_Raw!$A:$G,5,FALSE),""))</f>
        <v/>
      </c>
      <c r="O511" t="str">
        <f>IF($A511="","",IFERROR(VLOOKUP($A511,Data_Raw!$A:$G,6,FALSE),""))</f>
        <v/>
      </c>
      <c r="P511" t="str">
        <f>IF($A511="","",IFERROR(VLOOKUP($A511,Data_Raw!$A:$G,7,FALSE),""))</f>
        <v/>
      </c>
      <c r="Q511" t="str">
        <f>IF($A511="","",SUMIFS(AI_PF!$AP:$AP,AI_PF!$A:$A,$A511))</f>
        <v/>
      </c>
      <c r="R511" t="str">
        <f>IF($A511="","",SUMIFS(AI_PF!$AW:$AW,AI_PF!$A:$A,$A511))</f>
        <v/>
      </c>
      <c r="S511" t="str">
        <f>IF($A511="","",SUMIFS(AI_PF!$AZ:$AZ,AI_PF!$A:$A,$A511))</f>
        <v/>
      </c>
      <c r="T511" t="str">
        <f>IF($A511="","",SUMIFS(AI_PF!$CA:$CA,AI_PF!$A:$A,$A511))</f>
        <v/>
      </c>
      <c r="U511" t="str">
        <f>IF($A511="","",SUMIFS(AI_PF!$CE:$CE,AI_PF!$A:$A,$A511))</f>
        <v/>
      </c>
      <c r="V511" t="str">
        <f>IF($A511="","",IFERROR(VLOOKUP($A511,AI_PF!$A:$CO,93,FALSE),""))</f>
        <v/>
      </c>
      <c r="W511" t="str">
        <f>IF($A511="","",COUNTIF(AI_PF!$A:$A,$A511))</f>
        <v/>
      </c>
      <c r="X511" t="str">
        <f>IF($A511="","",COUNTIF(LookThrough!$A:$A,J511))</f>
        <v/>
      </c>
    </row>
    <row r="512" spans="2:24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IF($A512="","",IFERROR(VLOOKUP($A512,Data_Raw!$A:$G,5,FALSE),""))</f>
        <v/>
      </c>
      <c r="O512" t="str">
        <f>IF($A512="","",IFERROR(VLOOKUP($A512,Data_Raw!$A:$G,6,FALSE),""))</f>
        <v/>
      </c>
      <c r="P512" t="str">
        <f>IF($A512="","",IFERROR(VLOOKUP($A512,Data_Raw!$A:$G,7,FALSE),""))</f>
        <v/>
      </c>
      <c r="Q512" t="str">
        <f>IF($A512="","",SUMIFS(AI_PF!$AP:$AP,AI_PF!$A:$A,$A512))</f>
        <v/>
      </c>
      <c r="R512" t="str">
        <f>IF($A512="","",SUMIFS(AI_PF!$AW:$AW,AI_PF!$A:$A,$A512))</f>
        <v/>
      </c>
      <c r="S512" t="str">
        <f>IF($A512="","",SUMIFS(AI_PF!$AZ:$AZ,AI_PF!$A:$A,$A512))</f>
        <v/>
      </c>
      <c r="T512" t="str">
        <f>IF($A512="","",SUMIFS(AI_PF!$CA:$CA,AI_PF!$A:$A,$A512))</f>
        <v/>
      </c>
      <c r="U512" t="str">
        <f>IF($A512="","",SUMIFS(AI_PF!$CE:$CE,AI_PF!$A:$A,$A512))</f>
        <v/>
      </c>
      <c r="V512" t="str">
        <f>IF($A512="","",IFERROR(VLOOKUP($A512,AI_PF!$A:$CO,93,FALSE),""))</f>
        <v/>
      </c>
      <c r="W512" t="str">
        <f>IF($A512="","",COUNTIF(AI_PF!$A:$A,$A512))</f>
        <v/>
      </c>
      <c r="X512" t="str">
        <f>IF($A512="","",COUNTIF(LookThrough!$A:$A,J512))</f>
        <v/>
      </c>
    </row>
    <row r="513" spans="1:24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IF($A513="","",IFERROR(VLOOKUP($A513,Data_Raw!$A:$G,5,FALSE),""))</f>
        <v/>
      </c>
      <c r="O513" t="str">
        <f>IF($A513="","",IFERROR(VLOOKUP($A513,Data_Raw!$A:$G,6,FALSE),""))</f>
        <v/>
      </c>
      <c r="P513" t="str">
        <f>IF($A513="","",IFERROR(VLOOKUP($A513,Data_Raw!$A:$G,7,FALSE),""))</f>
        <v/>
      </c>
      <c r="Q513" t="str">
        <f>IF($A513="","",SUMIFS(AI_PF!$AP:$AP,AI_PF!$A:$A,$A513))</f>
        <v/>
      </c>
      <c r="R513" t="str">
        <f>IF($A513="","",SUMIFS(AI_PF!$AW:$AW,AI_PF!$A:$A,$A513))</f>
        <v/>
      </c>
      <c r="S513" t="str">
        <f>IF($A513="","",SUMIFS(AI_PF!$AZ:$AZ,AI_PF!$A:$A,$A513))</f>
        <v/>
      </c>
      <c r="T513" t="str">
        <f>IF($A513="","",SUMIFS(AI_PF!$CA:$CA,AI_PF!$A:$A,$A513))</f>
        <v/>
      </c>
      <c r="U513" t="str">
        <f>IF($A513="","",SUMIFS(AI_PF!$CE:$CE,AI_PF!$A:$A,$A513))</f>
        <v/>
      </c>
      <c r="V513" t="str">
        <f>IF($A513="","",IFERROR(VLOOKUP($A513,AI_PF!$A:$CO,93,FALSE),""))</f>
        <v/>
      </c>
      <c r="W513" t="str">
        <f>IF($A513="","",COUNTIF(AI_PF!$A:$A,$A513))</f>
        <v/>
      </c>
      <c r="X513" t="str">
        <f>IF($A513="","",COUNTIF(LookThrough!$A:$A,J513))</f>
        <v/>
      </c>
    </row>
    <row r="514" spans="1:24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IF($A514="","",IFERROR(VLOOKUP($A514,Data_Raw!$A:$G,5,FALSE),""))</f>
        <v/>
      </c>
      <c r="O514" t="str">
        <f>IF($A514="","",IFERROR(VLOOKUP($A514,Data_Raw!$A:$G,6,FALSE),""))</f>
        <v/>
      </c>
      <c r="P514" t="str">
        <f>IF($A514="","",IFERROR(VLOOKUP($A514,Data_Raw!$A:$G,7,FALSE),""))</f>
        <v/>
      </c>
      <c r="Q514" t="str">
        <f>IF($A514="","",SUMIFS(AI_PF!$AP:$AP,AI_PF!$A:$A,$A514))</f>
        <v/>
      </c>
      <c r="R514" t="str">
        <f>IF($A514="","",SUMIFS(AI_PF!$AW:$AW,AI_PF!$A:$A,$A514))</f>
        <v/>
      </c>
      <c r="S514" t="str">
        <f>IF($A514="","",SUMIFS(AI_PF!$AZ:$AZ,AI_PF!$A:$A,$A514))</f>
        <v/>
      </c>
      <c r="T514" t="str">
        <f>IF($A514="","",SUMIFS(AI_PF!$CA:$CA,AI_PF!$A:$A,$A514))</f>
        <v/>
      </c>
      <c r="U514" t="str">
        <f>IF($A514="","",SUMIFS(AI_PF!$CE:$CE,AI_PF!$A:$A,$A514))</f>
        <v/>
      </c>
      <c r="V514" t="str">
        <f>IF($A514="","",IFERROR(VLOOKUP($A514,AI_PF!$A:$CO,93,FALSE),""))</f>
        <v/>
      </c>
      <c r="W514" t="str">
        <f>IF($A514="","",COUNTIF(AI_PF!$A:$A,$A514))</f>
        <v/>
      </c>
      <c r="X514" t="str">
        <f>IF($A514="","",COUNTIF(LookThrough!$A:$A,J514))</f>
        <v/>
      </c>
    </row>
    <row r="515" spans="1:24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IF($A515="","",IFERROR(VLOOKUP($A515,Data_Raw!$A:$G,5,FALSE),""))</f>
        <v/>
      </c>
      <c r="O515" t="str">
        <f>IF($A515="","",IFERROR(VLOOKUP($A515,Data_Raw!$A:$G,6,FALSE),""))</f>
        <v/>
      </c>
      <c r="P515" t="str">
        <f>IF($A515="","",IFERROR(VLOOKUP($A515,Data_Raw!$A:$G,7,FALSE),""))</f>
        <v/>
      </c>
      <c r="Q515" t="str">
        <f>IF($A515="","",SUMIFS(AI_PF!$AP:$AP,AI_PF!$A:$A,$A515))</f>
        <v/>
      </c>
      <c r="R515" t="str">
        <f>IF($A515="","",SUMIFS(AI_PF!$AW:$AW,AI_PF!$A:$A,$A515))</f>
        <v/>
      </c>
      <c r="S515" t="str">
        <f>IF($A515="","",SUMIFS(AI_PF!$AZ:$AZ,AI_PF!$A:$A,$A515))</f>
        <v/>
      </c>
      <c r="T515" t="str">
        <f>IF($A515="","",SUMIFS(AI_PF!$CA:$CA,AI_PF!$A:$A,$A515))</f>
        <v/>
      </c>
      <c r="U515" t="str">
        <f>IF($A515="","",SUMIFS(AI_PF!$CE:$CE,AI_PF!$A:$A,$A515))</f>
        <v/>
      </c>
      <c r="V515" t="str">
        <f>IF($A515="","",IFERROR(VLOOKUP($A515,AI_PF!$A:$CO,93,FALSE),""))</f>
        <v/>
      </c>
      <c r="W515" t="str">
        <f>IF($A515="","",COUNTIF(AI_PF!$A:$A,$A515))</f>
        <v/>
      </c>
      <c r="X515" t="str">
        <f>IF($A515="","",COUNTIF(LookThrough!$A:$A,J515))</f>
        <v/>
      </c>
    </row>
    <row r="516" spans="1:24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IF($A516="","",IFERROR(VLOOKUP($A516,Data_Raw!$A:$G,5,FALSE),""))</f>
        <v/>
      </c>
      <c r="O516" t="str">
        <f>IF($A516="","",IFERROR(VLOOKUP($A516,Data_Raw!$A:$G,6,FALSE),""))</f>
        <v/>
      </c>
      <c r="P516" t="str">
        <f>IF($A516="","",IFERROR(VLOOKUP($A516,Data_Raw!$A:$G,7,FALSE),""))</f>
        <v/>
      </c>
      <c r="Q516" t="str">
        <f>IF($A516="","",SUMIFS(AI_PF!$AP:$AP,AI_PF!$A:$A,$A516))</f>
        <v/>
      </c>
      <c r="R516" t="str">
        <f>IF($A516="","",SUMIFS(AI_PF!$AW:$AW,AI_PF!$A:$A,$A516))</f>
        <v/>
      </c>
      <c r="S516" t="str">
        <f>IF($A516="","",SUMIFS(AI_PF!$AZ:$AZ,AI_PF!$A:$A,$A516))</f>
        <v/>
      </c>
      <c r="T516" t="str">
        <f>IF($A516="","",SUMIFS(AI_PF!$CA:$CA,AI_PF!$A:$A,$A516))</f>
        <v/>
      </c>
      <c r="U516" t="str">
        <f>IF($A516="","",SUMIFS(AI_PF!$CE:$CE,AI_PF!$A:$A,$A516))</f>
        <v/>
      </c>
      <c r="V516" t="str">
        <f>IF($A516="","",IFERROR(VLOOKUP($A516,AI_PF!$A:$CO,93,FALSE),""))</f>
        <v/>
      </c>
      <c r="W516" t="str">
        <f>IF($A516="","",COUNTIF(AI_PF!$A:$A,$A516))</f>
        <v/>
      </c>
      <c r="X516" t="str">
        <f>IF($A516="","",COUNTIF(LookThrough!$A:$A,J516))</f>
        <v/>
      </c>
    </row>
    <row r="517" spans="1:24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IF($A517="","",IFERROR(VLOOKUP($A517,Data_Raw!$A:$G,5,FALSE),""))</f>
        <v/>
      </c>
      <c r="O517" t="str">
        <f>IF($A517="","",IFERROR(VLOOKUP($A517,Data_Raw!$A:$G,6,FALSE),""))</f>
        <v/>
      </c>
      <c r="P517" t="str">
        <f>IF($A517="","",IFERROR(VLOOKUP($A517,Data_Raw!$A:$G,7,FALSE),""))</f>
        <v/>
      </c>
      <c r="Q517" t="str">
        <f>IF($A517="","",SUMIFS(AI_PF!$AP:$AP,AI_PF!$A:$A,$A517))</f>
        <v/>
      </c>
      <c r="R517" t="str">
        <f>IF($A517="","",SUMIFS(AI_PF!$AW:$AW,AI_PF!$A:$A,$A517))</f>
        <v/>
      </c>
      <c r="S517" t="str">
        <f>IF($A517="","",SUMIFS(AI_PF!$AZ:$AZ,AI_PF!$A:$A,$A517))</f>
        <v/>
      </c>
      <c r="T517" t="str">
        <f>IF($A517="","",SUMIFS(AI_PF!$CA:$CA,AI_PF!$A:$A,$A517))</f>
        <v/>
      </c>
      <c r="U517" t="str">
        <f>IF($A517="","",SUMIFS(AI_PF!$CE:$CE,AI_PF!$A:$A,$A517))</f>
        <v/>
      </c>
      <c r="V517" t="str">
        <f>IF($A517="","",IFERROR(VLOOKUP($A517,AI_PF!$A:$CO,93,FALSE),""))</f>
        <v/>
      </c>
      <c r="W517" t="str">
        <f>IF($A517="","",COUNTIF(AI_PF!$A:$A,$A517))</f>
        <v/>
      </c>
      <c r="X517" t="str">
        <f>IF($A517="","",COUNTIF(LookThrough!$A:$A,J517))</f>
        <v/>
      </c>
    </row>
    <row r="518" spans="1:24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IF($A518="","",IFERROR(VLOOKUP($A518,Data_Raw!$A:$G,5,FALSE),""))</f>
        <v/>
      </c>
      <c r="O518" t="str">
        <f>IF($A518="","",IFERROR(VLOOKUP($A518,Data_Raw!$A:$G,6,FALSE),""))</f>
        <v/>
      </c>
      <c r="P518" t="str">
        <f>IF($A518="","",IFERROR(VLOOKUP($A518,Data_Raw!$A:$G,7,FALSE),""))</f>
        <v/>
      </c>
      <c r="Q518" t="str">
        <f>IF($A518="","",SUMIFS(AI_PF!$AP:$AP,AI_PF!$A:$A,$A518))</f>
        <v/>
      </c>
      <c r="R518" t="str">
        <f>IF($A518="","",SUMIFS(AI_PF!$AW:$AW,AI_PF!$A:$A,$A518))</f>
        <v/>
      </c>
      <c r="S518" t="str">
        <f>IF($A518="","",SUMIFS(AI_PF!$AZ:$AZ,AI_PF!$A:$A,$A518))</f>
        <v/>
      </c>
      <c r="T518" t="str">
        <f>IF($A518="","",SUMIFS(AI_PF!$CA:$CA,AI_PF!$A:$A,$A518))</f>
        <v/>
      </c>
      <c r="U518" t="str">
        <f>IF($A518="","",SUMIFS(AI_PF!$CE:$CE,AI_PF!$A:$A,$A518))</f>
        <v/>
      </c>
      <c r="V518" t="str">
        <f>IF($A518="","",IFERROR(VLOOKUP($A518,AI_PF!$A:$CO,93,FALSE),""))</f>
        <v/>
      </c>
      <c r="W518" t="str">
        <f>IF($A518="","",COUNTIF(AI_PF!$A:$A,$A518))</f>
        <v/>
      </c>
      <c r="X518" t="str">
        <f>IF($A518="","",COUNTIF(LookThrough!$A:$A,J518))</f>
        <v/>
      </c>
    </row>
    <row r="519" spans="1:24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IF($A519="","",IFERROR(VLOOKUP($A519,Data_Raw!$A:$G,5,FALSE),""))</f>
        <v/>
      </c>
      <c r="O519" t="str">
        <f>IF($A519="","",IFERROR(VLOOKUP($A519,Data_Raw!$A:$G,6,FALSE),""))</f>
        <v/>
      </c>
      <c r="P519" t="str">
        <f>IF($A519="","",IFERROR(VLOOKUP($A519,Data_Raw!$A:$G,7,FALSE),""))</f>
        <v/>
      </c>
      <c r="Q519" t="str">
        <f>IF($A519="","",SUMIFS(AI_PF!$AP:$AP,AI_PF!$A:$A,$A519))</f>
        <v/>
      </c>
      <c r="R519" t="str">
        <f>IF($A519="","",SUMIFS(AI_PF!$AW:$AW,AI_PF!$A:$A,$A519))</f>
        <v/>
      </c>
      <c r="S519" t="str">
        <f>IF($A519="","",SUMIFS(AI_PF!$AZ:$AZ,AI_PF!$A:$A,$A519))</f>
        <v/>
      </c>
      <c r="T519" t="str">
        <f>IF($A519="","",SUMIFS(AI_PF!$CA:$CA,AI_PF!$A:$A,$A519))</f>
        <v/>
      </c>
      <c r="U519" t="str">
        <f>IF($A519="","",SUMIFS(AI_PF!$CE:$CE,AI_PF!$A:$A,$A519))</f>
        <v/>
      </c>
      <c r="V519" t="str">
        <f>IF($A519="","",IFERROR(VLOOKUP($A519,AI_PF!$A:$CO,93,FALSE),""))</f>
        <v/>
      </c>
      <c r="W519" t="str">
        <f>IF($A519="","",COUNTIF(AI_PF!$A:$A,$A519))</f>
        <v/>
      </c>
      <c r="X519" t="str">
        <f>IF($A519="","",COUNTIF(LookThrough!$A:$A,J519))</f>
        <v/>
      </c>
    </row>
    <row r="520" spans="1:24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IF($A520="","",IFERROR(VLOOKUP($A520,Data_Raw!$A:$G,5,FALSE),""))</f>
        <v/>
      </c>
      <c r="O520" t="str">
        <f>IF($A520="","",IFERROR(VLOOKUP($A520,Data_Raw!$A:$G,6,FALSE),""))</f>
        <v/>
      </c>
      <c r="P520" t="str">
        <f>IF($A520="","",IFERROR(VLOOKUP($A520,Data_Raw!$A:$G,7,FALSE),""))</f>
        <v/>
      </c>
      <c r="Q520" t="str">
        <f>IF($A520="","",SUMIFS(AI_PF!$AP:$AP,AI_PF!$A:$A,$A520))</f>
        <v/>
      </c>
      <c r="R520" t="str">
        <f>IF($A520="","",SUMIFS(AI_PF!$AW:$AW,AI_PF!$A:$A,$A520))</f>
        <v/>
      </c>
      <c r="S520" t="str">
        <f>IF($A520="","",SUMIFS(AI_PF!$AZ:$AZ,AI_PF!$A:$A,$A520))</f>
        <v/>
      </c>
      <c r="T520" t="str">
        <f>IF($A520="","",SUMIFS(AI_PF!$CA:$CA,AI_PF!$A:$A,$A520))</f>
        <v/>
      </c>
      <c r="U520" t="str">
        <f>IF($A520="","",SUMIFS(AI_PF!$CE:$CE,AI_PF!$A:$A,$A520))</f>
        <v/>
      </c>
      <c r="V520" t="str">
        <f>IF($A520="","",IFERROR(VLOOKUP($A520,AI_PF!$A:$CO,93,FALSE),""))</f>
        <v/>
      </c>
      <c r="W520" t="str">
        <f>IF($A520="","",COUNTIF(AI_PF!$A:$A,$A520))</f>
        <v/>
      </c>
      <c r="X520" t="str">
        <f>IF($A520="","",COUNTIF(LookThrough!$A:$A,J520))</f>
        <v/>
      </c>
    </row>
    <row r="521" spans="1:24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IF($A521="","",IFERROR(VLOOKUP($A521,Data_Raw!$A:$G,5,FALSE),""))</f>
        <v/>
      </c>
      <c r="O521" t="str">
        <f>IF($A521="","",IFERROR(VLOOKUP($A521,Data_Raw!$A:$G,6,FALSE),""))</f>
        <v/>
      </c>
      <c r="P521" t="str">
        <f>IF($A521="","",IFERROR(VLOOKUP($A521,Data_Raw!$A:$G,7,FALSE),""))</f>
        <v/>
      </c>
      <c r="Q521" t="str">
        <f>IF($A521="","",SUMIFS(AI_PF!$AP:$AP,AI_PF!$A:$A,$A521))</f>
        <v/>
      </c>
      <c r="R521" t="str">
        <f>IF($A521="","",SUMIFS(AI_PF!$AW:$AW,AI_PF!$A:$A,$A521))</f>
        <v/>
      </c>
      <c r="S521" t="str">
        <f>IF($A521="","",SUMIFS(AI_PF!$AZ:$AZ,AI_PF!$A:$A,$A521))</f>
        <v/>
      </c>
      <c r="T521" t="str">
        <f>IF($A521="","",SUMIFS(AI_PF!$CA:$CA,AI_PF!$A:$A,$A521))</f>
        <v/>
      </c>
      <c r="U521" t="str">
        <f>IF($A521="","",SUMIFS(AI_PF!$CE:$CE,AI_PF!$A:$A,$A521))</f>
        <v/>
      </c>
      <c r="V521" t="str">
        <f>IF($A521="","",IFERROR(VLOOKUP($A521,AI_PF!$A:$CO,93,FALSE),""))</f>
        <v/>
      </c>
      <c r="W521" t="str">
        <f>IF($A521="","",COUNTIF(AI_PF!$A:$A,$A521))</f>
        <v/>
      </c>
      <c r="X521" t="str">
        <f>IF($A521="","",COUNTIF(LookThrough!$A:$A,J521))</f>
        <v/>
      </c>
    </row>
    <row r="522" spans="1:24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IF($A522="","",IFERROR(VLOOKUP($A522,Data_Raw!$A:$G,5,FALSE),""))</f>
        <v/>
      </c>
      <c r="O522" t="str">
        <f>IF($A522="","",IFERROR(VLOOKUP($A522,Data_Raw!$A:$G,6,FALSE),""))</f>
        <v/>
      </c>
      <c r="P522" t="str">
        <f>IF($A522="","",IFERROR(VLOOKUP($A522,Data_Raw!$A:$G,7,FALSE),""))</f>
        <v/>
      </c>
      <c r="Q522" t="str">
        <f>IF($A522="","",SUMIFS(AI_PF!$AP:$AP,AI_PF!$A:$A,$A522))</f>
        <v/>
      </c>
      <c r="R522" t="str">
        <f>IF($A522="","",SUMIFS(AI_PF!$AW:$AW,AI_PF!$A:$A,$A522))</f>
        <v/>
      </c>
      <c r="S522" t="str">
        <f>IF($A522="","",SUMIFS(AI_PF!$AZ:$AZ,AI_PF!$A:$A,$A522))</f>
        <v/>
      </c>
      <c r="T522" t="str">
        <f>IF($A522="","",SUMIFS(AI_PF!$CA:$CA,AI_PF!$A:$A,$A522))</f>
        <v/>
      </c>
      <c r="U522" t="str">
        <f>IF($A522="","",SUMIFS(AI_PF!$CE:$CE,AI_PF!$A:$A,$A522))</f>
        <v/>
      </c>
      <c r="V522" t="str">
        <f>IF($A522="","",IFERROR(VLOOKUP($A522,AI_PF!$A:$CO,93,FALSE),""))</f>
        <v/>
      </c>
      <c r="W522" t="str">
        <f>IF($A522="","",COUNTIF(AI_PF!$A:$A,$A522))</f>
        <v/>
      </c>
      <c r="X522" t="str">
        <f>IF($A522="","",COUNTIF(LookThrough!$A:$A,J522))</f>
        <v/>
      </c>
    </row>
    <row r="523" spans="1:24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IF($A523="","",IFERROR(VLOOKUP($A523,Data_Raw!$A:$G,5,FALSE),""))</f>
        <v/>
      </c>
      <c r="O523" t="str">
        <f>IF($A523="","",IFERROR(VLOOKUP($A523,Data_Raw!$A:$G,6,FALSE),""))</f>
        <v/>
      </c>
      <c r="P523" t="str">
        <f>IF($A523="","",IFERROR(VLOOKUP($A523,Data_Raw!$A:$G,7,FALSE),""))</f>
        <v/>
      </c>
      <c r="Q523" t="str">
        <f>IF($A523="","",SUMIFS(AI_PF!$AP:$AP,AI_PF!$A:$A,$A523))</f>
        <v/>
      </c>
      <c r="R523" t="str">
        <f>IF($A523="","",SUMIFS(AI_PF!$AW:$AW,AI_PF!$A:$A,$A523))</f>
        <v/>
      </c>
      <c r="S523" t="str">
        <f>IF($A523="","",SUMIFS(AI_PF!$AZ:$AZ,AI_PF!$A:$A,$A523))</f>
        <v/>
      </c>
      <c r="T523" t="str">
        <f>IF($A523="","",SUMIFS(AI_PF!$CA:$CA,AI_PF!$A:$A,$A523))</f>
        <v/>
      </c>
      <c r="U523" t="str">
        <f>IF($A523="","",SUMIFS(AI_PF!$CE:$CE,AI_PF!$A:$A,$A523))</f>
        <v/>
      </c>
      <c r="V523" t="str">
        <f>IF($A523="","",IFERROR(VLOOKUP($A523,AI_PF!$A:$CO,93,FALSE),""))</f>
        <v/>
      </c>
      <c r="W523" t="str">
        <f>IF($A523="","",COUNTIF(AI_PF!$A:$A,$A523))</f>
        <v/>
      </c>
      <c r="X523" t="str">
        <f>IF($A523="","",COUNTIF(LookThrough!$A:$A,J523))</f>
        <v/>
      </c>
    </row>
    <row r="524" spans="1:24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IF($A524="","",IFERROR(VLOOKUP($A524,Data_Raw!$A:$G,5,FALSE),""))</f>
        <v/>
      </c>
      <c r="O524" t="str">
        <f>IF($A524="","",IFERROR(VLOOKUP($A524,Data_Raw!$A:$G,6,FALSE),""))</f>
        <v/>
      </c>
      <c r="P524" t="str">
        <f>IF($A524="","",IFERROR(VLOOKUP($A524,Data_Raw!$A:$G,7,FALSE),""))</f>
        <v/>
      </c>
      <c r="Q524" t="str">
        <f>IF($A524="","",SUMIFS(AI_PF!$AP:$AP,AI_PF!$A:$A,$A524))</f>
        <v/>
      </c>
      <c r="R524" t="str">
        <f>IF($A524="","",SUMIFS(AI_PF!$AW:$AW,AI_PF!$A:$A,$A524))</f>
        <v/>
      </c>
      <c r="S524" t="str">
        <f>IF($A524="","",SUMIFS(AI_PF!$AZ:$AZ,AI_PF!$A:$A,$A524))</f>
        <v/>
      </c>
      <c r="T524" t="str">
        <f>IF($A524="","",SUMIFS(AI_PF!$CA:$CA,AI_PF!$A:$A,$A524))</f>
        <v/>
      </c>
      <c r="U524" t="str">
        <f>IF($A524="","",SUMIFS(AI_PF!$CE:$CE,AI_PF!$A:$A,$A524))</f>
        <v/>
      </c>
      <c r="V524" t="str">
        <f>IF($A524="","",IFERROR(VLOOKUP($A524,AI_PF!$A:$CO,93,FALSE),""))</f>
        <v/>
      </c>
      <c r="W524" t="str">
        <f>IF($A524="","",COUNTIF(AI_PF!$A:$A,$A524))</f>
        <v/>
      </c>
      <c r="X524" t="str">
        <f>IF($A524="","",COUNTIF(LookThrough!$A:$A,J524))</f>
        <v/>
      </c>
    </row>
    <row r="525" spans="1:24" x14ac:dyDescent="0.4">
      <c r="A525" t="s">
        <v>417</v>
      </c>
      <c r="B525" t="str">
        <f>IF($A525="","",IFERROR(VLOOKUP($A525,AI_PF!$A:$D,4,FALSE),""))</f>
        <v>이지스글로벌일반사모부동산투자신탁576호(재간접형)</v>
      </c>
      <c r="C525" t="str">
        <f>IF($A525="","",IFERROR(VLOOKUP($A525,AI_PF!$A:$G,7,FALSE),""))</f>
        <v>수익형</v>
      </c>
      <c r="D525" t="str">
        <f>IF($A525="","",IFERROR(VLOOKUP($A525,AI_PF!$A:$H,8,FALSE),""))</f>
        <v>혼합</v>
      </c>
      <c r="E525" t="str">
        <f>IF($A525="","",IFERROR(VLOOKUP($A525,AI_PF!$A:$N,14,FALSE),""))</f>
        <v>수익증권</v>
      </c>
      <c r="F525" t="str">
        <f>IF($A525="","",IFERROR(VLOOKUP($A525,AI_PF!$A:$R,18,FALSE),""))</f>
        <v>KRW</v>
      </c>
      <c r="G525">
        <f>IF($A525="","",IFERROR(VLOOKUP($A525,AI_PF!$A:$T,20,FALSE),""))</f>
        <v>45985</v>
      </c>
      <c r="H525">
        <f>IF($A525="","",IFERROR(VLOOKUP($A525,AI_PF!$A:$V,22,FALSE),""))</f>
        <v>49453</v>
      </c>
      <c r="I525">
        <f>IF($A525="","",IFERROR(VLOOKUP($A525,AI_PF!$A:$EU,151,FALSE),""))</f>
        <v>2025</v>
      </c>
      <c r="J525">
        <f>IF($A525="","",IFERROR(VLOOKUP($A525,AI_PF!$A:$C,3,FALSE),""))</f>
        <v>210002230</v>
      </c>
      <c r="K525" t="str">
        <f>IF($A525="","",IFERROR(VLOOKUP($A525,Data_Raw!$A:$G,2,FALSE),""))</f>
        <v>Real_Estate</v>
      </c>
      <c r="L525" t="str">
        <f>IF($A525="","",IFERROR(VLOOKUP($A525,Data_Raw!$A:$G,3,FALSE),""))</f>
        <v>이지스글로벌일반사모부동산투자신탁576호(재간접형)</v>
      </c>
      <c r="M525" t="str">
        <f>IF($A525="","",IFERROR(VLOOKUP($A525,Data_Raw!$A:$G,4,FALSE),""))</f>
        <v>이지스자산운용</v>
      </c>
      <c r="N525" t="str">
        <f>IF($A525="","",IFERROR(VLOOKUP($A525,Data_Raw!$A:$G,5,FALSE),""))</f>
        <v>US</v>
      </c>
      <c r="O525" t="str">
        <f>IF($A525="","",IFERROR(VLOOKUP($A525,Data_Raw!$A:$G,6,FALSE),""))</f>
        <v>담보대출</v>
      </c>
      <c r="P525" t="str">
        <f>IF($A525="","",IFERROR(VLOOKUP($A525,Data_Raw!$A:$G,7,FALSE),""))</f>
        <v>Mixed</v>
      </c>
      <c r="Q525">
        <f>IF($A525="","",SUMIFS(AI_PF!$AP:$AP,AI_PF!$A:$A,$A525))</f>
        <v>150000000000</v>
      </c>
      <c r="R525">
        <f>IF($A525="","",SUMIFS(AI_PF!$AW:$AW,AI_PF!$A:$A,$A525))</f>
        <v>116308997342</v>
      </c>
      <c r="S525">
        <f>IF($A525="","",SUMIFS(AI_PF!$AZ:$AZ,AI_PF!$A:$A,$A525))</f>
        <v>0</v>
      </c>
      <c r="T525">
        <f>IF($A525="","",SUMIFS(AI_PF!$CA:$CA,AI_PF!$A:$A,$A525))</f>
        <v>116308997342</v>
      </c>
      <c r="U525">
        <f>IF($A525="","",SUMIFS(AI_PF!$CE:$CE,AI_PF!$A:$A,$A525))</f>
        <v>116658883064</v>
      </c>
      <c r="V525">
        <f>IF($A525="","",IFERROR(VLOOKUP($A525,AI_PF!$A:$CO,93,FALSE),""))</f>
        <v>1.367780864238739</v>
      </c>
      <c r="W525">
        <f>IF($A525="","",COUNTIF(AI_PF!$A:$A,$A525))</f>
        <v>1</v>
      </c>
      <c r="X525">
        <f ca="1">IF($A525="","",COUNTIF(LookThrough!$A:$A,J525))</f>
        <v>0</v>
      </c>
    </row>
    <row r="526" spans="1:24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IF($A526="","",IFERROR(VLOOKUP($A526,Data_Raw!$A:$G,5,FALSE),""))</f>
        <v/>
      </c>
      <c r="O526" t="str">
        <f>IF($A526="","",IFERROR(VLOOKUP($A526,Data_Raw!$A:$G,6,FALSE),""))</f>
        <v/>
      </c>
      <c r="P526" t="str">
        <f>IF($A526="","",IFERROR(VLOOKUP($A526,Data_Raw!$A:$G,7,FALSE),""))</f>
        <v/>
      </c>
      <c r="Q526" t="str">
        <f>IF($A526="","",SUMIFS(AI_PF!$AP:$AP,AI_PF!$A:$A,$A526))</f>
        <v/>
      </c>
      <c r="R526" t="str">
        <f>IF($A526="","",SUMIFS(AI_PF!$AW:$AW,AI_PF!$A:$A,$A526))</f>
        <v/>
      </c>
      <c r="S526" t="str">
        <f>IF($A526="","",SUMIFS(AI_PF!$AZ:$AZ,AI_PF!$A:$A,$A526))</f>
        <v/>
      </c>
      <c r="T526" t="str">
        <f>IF($A526="","",SUMIFS(AI_PF!$CA:$CA,AI_PF!$A:$A,$A526))</f>
        <v/>
      </c>
      <c r="U526" t="str">
        <f>IF($A526="","",SUMIFS(AI_PF!$CE:$CE,AI_PF!$A:$A,$A526))</f>
        <v/>
      </c>
      <c r="V526" t="str">
        <f>IF($A526="","",IFERROR(VLOOKUP($A526,AI_PF!$A:$CO,93,FALSE),""))</f>
        <v/>
      </c>
      <c r="W526" t="str">
        <f>IF($A526="","",COUNTIF(AI_PF!$A:$A,$A526))</f>
        <v/>
      </c>
      <c r="X526" t="str">
        <f>IF($A526="","",COUNTIF(LookThrough!$A:$A,J526))</f>
        <v/>
      </c>
    </row>
    <row r="527" spans="1:24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IF($A527="","",IFERROR(VLOOKUP($A527,Data_Raw!$A:$G,5,FALSE),""))</f>
        <v/>
      </c>
      <c r="O527" t="str">
        <f>IF($A527="","",IFERROR(VLOOKUP($A527,Data_Raw!$A:$G,6,FALSE),""))</f>
        <v/>
      </c>
      <c r="P527" t="str">
        <f>IF($A527="","",IFERROR(VLOOKUP($A527,Data_Raw!$A:$G,7,FALSE),""))</f>
        <v/>
      </c>
      <c r="Q527" t="str">
        <f>IF($A527="","",SUMIFS(AI_PF!$AP:$AP,AI_PF!$A:$A,$A527))</f>
        <v/>
      </c>
      <c r="R527" t="str">
        <f>IF($A527="","",SUMIFS(AI_PF!$AW:$AW,AI_PF!$A:$A,$A527))</f>
        <v/>
      </c>
      <c r="S527" t="str">
        <f>IF($A527="","",SUMIFS(AI_PF!$AZ:$AZ,AI_PF!$A:$A,$A527))</f>
        <v/>
      </c>
      <c r="T527" t="str">
        <f>IF($A527="","",SUMIFS(AI_PF!$CA:$CA,AI_PF!$A:$A,$A527))</f>
        <v/>
      </c>
      <c r="U527" t="str">
        <f>IF($A527="","",SUMIFS(AI_PF!$CE:$CE,AI_PF!$A:$A,$A527))</f>
        <v/>
      </c>
      <c r="V527" t="str">
        <f>IF($A527="","",IFERROR(VLOOKUP($A527,AI_PF!$A:$CO,93,FALSE),""))</f>
        <v/>
      </c>
      <c r="W527" t="str">
        <f>IF($A527="","",COUNTIF(AI_PF!$A:$A,$A527))</f>
        <v/>
      </c>
      <c r="X527" t="str">
        <f>IF($A527="","",COUNTIF(LookThrough!$A:$A,J527))</f>
        <v/>
      </c>
    </row>
    <row r="528" spans="1:24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IF($A528="","",IFERROR(VLOOKUP($A528,Data_Raw!$A:$G,5,FALSE),""))</f>
        <v/>
      </c>
      <c r="O528" t="str">
        <f>IF($A528="","",IFERROR(VLOOKUP($A528,Data_Raw!$A:$G,6,FALSE),""))</f>
        <v/>
      </c>
      <c r="P528" t="str">
        <f>IF($A528="","",IFERROR(VLOOKUP($A528,Data_Raw!$A:$G,7,FALSE),""))</f>
        <v/>
      </c>
      <c r="Q528" t="str">
        <f>IF($A528="","",SUMIFS(AI_PF!$AP:$AP,AI_PF!$A:$A,$A528))</f>
        <v/>
      </c>
      <c r="R528" t="str">
        <f>IF($A528="","",SUMIFS(AI_PF!$AW:$AW,AI_PF!$A:$A,$A528))</f>
        <v/>
      </c>
      <c r="S528" t="str">
        <f>IF($A528="","",SUMIFS(AI_PF!$AZ:$AZ,AI_PF!$A:$A,$A528))</f>
        <v/>
      </c>
      <c r="T528" t="str">
        <f>IF($A528="","",SUMIFS(AI_PF!$CA:$CA,AI_PF!$A:$A,$A528))</f>
        <v/>
      </c>
      <c r="U528" t="str">
        <f>IF($A528="","",SUMIFS(AI_PF!$CE:$CE,AI_PF!$A:$A,$A528))</f>
        <v/>
      </c>
      <c r="V528" t="str">
        <f>IF($A528="","",IFERROR(VLOOKUP($A528,AI_PF!$A:$CO,93,FALSE),""))</f>
        <v/>
      </c>
      <c r="W528" t="str">
        <f>IF($A528="","",COUNTIF(AI_PF!$A:$A,$A528))</f>
        <v/>
      </c>
      <c r="X528" t="str">
        <f>IF($A528="","",COUNTIF(LookThrough!$A:$A,J528))</f>
        <v/>
      </c>
    </row>
    <row r="529" spans="2:24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IF($A529="","",IFERROR(VLOOKUP($A529,Data_Raw!$A:$G,5,FALSE),""))</f>
        <v/>
      </c>
      <c r="O529" t="str">
        <f>IF($A529="","",IFERROR(VLOOKUP($A529,Data_Raw!$A:$G,6,FALSE),""))</f>
        <v/>
      </c>
      <c r="P529" t="str">
        <f>IF($A529="","",IFERROR(VLOOKUP($A529,Data_Raw!$A:$G,7,FALSE),""))</f>
        <v/>
      </c>
      <c r="Q529" t="str">
        <f>IF($A529="","",SUMIFS(AI_PF!$AP:$AP,AI_PF!$A:$A,$A529))</f>
        <v/>
      </c>
      <c r="R529" t="str">
        <f>IF($A529="","",SUMIFS(AI_PF!$AW:$AW,AI_PF!$A:$A,$A529))</f>
        <v/>
      </c>
      <c r="S529" t="str">
        <f>IF($A529="","",SUMIFS(AI_PF!$AZ:$AZ,AI_PF!$A:$A,$A529))</f>
        <v/>
      </c>
      <c r="T529" t="str">
        <f>IF($A529="","",SUMIFS(AI_PF!$CA:$CA,AI_PF!$A:$A,$A529))</f>
        <v/>
      </c>
      <c r="U529" t="str">
        <f>IF($A529="","",SUMIFS(AI_PF!$CE:$CE,AI_PF!$A:$A,$A529))</f>
        <v/>
      </c>
      <c r="V529" t="str">
        <f>IF($A529="","",IFERROR(VLOOKUP($A529,AI_PF!$A:$CO,93,FALSE),""))</f>
        <v/>
      </c>
      <c r="W529" t="str">
        <f>IF($A529="","",COUNTIF(AI_PF!$A:$A,$A529))</f>
        <v/>
      </c>
      <c r="X529" t="str">
        <f>IF($A529="","",COUNTIF(LookThrough!$A:$A,J529))</f>
        <v/>
      </c>
    </row>
    <row r="530" spans="2:24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IF($A530="","",IFERROR(VLOOKUP($A530,Data_Raw!$A:$G,5,FALSE),""))</f>
        <v/>
      </c>
      <c r="O530" t="str">
        <f>IF($A530="","",IFERROR(VLOOKUP($A530,Data_Raw!$A:$G,6,FALSE),""))</f>
        <v/>
      </c>
      <c r="P530" t="str">
        <f>IF($A530="","",IFERROR(VLOOKUP($A530,Data_Raw!$A:$G,7,FALSE),""))</f>
        <v/>
      </c>
      <c r="Q530" t="str">
        <f>IF($A530="","",SUMIFS(AI_PF!$AP:$AP,AI_PF!$A:$A,$A530))</f>
        <v/>
      </c>
      <c r="R530" t="str">
        <f>IF($A530="","",SUMIFS(AI_PF!$AW:$AW,AI_PF!$A:$A,$A530))</f>
        <v/>
      </c>
      <c r="S530" t="str">
        <f>IF($A530="","",SUMIFS(AI_PF!$AZ:$AZ,AI_PF!$A:$A,$A530))</f>
        <v/>
      </c>
      <c r="T530" t="str">
        <f>IF($A530="","",SUMIFS(AI_PF!$CA:$CA,AI_PF!$A:$A,$A530))</f>
        <v/>
      </c>
      <c r="U530" t="str">
        <f>IF($A530="","",SUMIFS(AI_PF!$CE:$CE,AI_PF!$A:$A,$A530))</f>
        <v/>
      </c>
      <c r="V530" t="str">
        <f>IF($A530="","",IFERROR(VLOOKUP($A530,AI_PF!$A:$CO,93,FALSE),""))</f>
        <v/>
      </c>
      <c r="W530" t="str">
        <f>IF($A530="","",COUNTIF(AI_PF!$A:$A,$A530))</f>
        <v/>
      </c>
      <c r="X530" t="str">
        <f>IF($A530="","",COUNTIF(LookThrough!$A:$A,J530))</f>
        <v/>
      </c>
    </row>
    <row r="531" spans="2:24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IF($A531="","",IFERROR(VLOOKUP($A531,Data_Raw!$A:$G,5,FALSE),""))</f>
        <v/>
      </c>
      <c r="O531" t="str">
        <f>IF($A531="","",IFERROR(VLOOKUP($A531,Data_Raw!$A:$G,6,FALSE),""))</f>
        <v/>
      </c>
      <c r="P531" t="str">
        <f>IF($A531="","",IFERROR(VLOOKUP($A531,Data_Raw!$A:$G,7,FALSE),""))</f>
        <v/>
      </c>
      <c r="Q531" t="str">
        <f>IF($A531="","",SUMIFS(AI_PF!$AP:$AP,AI_PF!$A:$A,$A531))</f>
        <v/>
      </c>
      <c r="R531" t="str">
        <f>IF($A531="","",SUMIFS(AI_PF!$AW:$AW,AI_PF!$A:$A,$A531))</f>
        <v/>
      </c>
      <c r="S531" t="str">
        <f>IF($A531="","",SUMIFS(AI_PF!$AZ:$AZ,AI_PF!$A:$A,$A531))</f>
        <v/>
      </c>
      <c r="T531" t="str">
        <f>IF($A531="","",SUMIFS(AI_PF!$CA:$CA,AI_PF!$A:$A,$A531))</f>
        <v/>
      </c>
      <c r="U531" t="str">
        <f>IF($A531="","",SUMIFS(AI_PF!$CE:$CE,AI_PF!$A:$A,$A531))</f>
        <v/>
      </c>
      <c r="V531" t="str">
        <f>IF($A531="","",IFERROR(VLOOKUP($A531,AI_PF!$A:$CO,93,FALSE),""))</f>
        <v/>
      </c>
      <c r="W531" t="str">
        <f>IF($A531="","",COUNTIF(AI_PF!$A:$A,$A531))</f>
        <v/>
      </c>
      <c r="X531" t="str">
        <f>IF($A531="","",COUNTIF(LookThrough!$A:$A,J531))</f>
        <v/>
      </c>
    </row>
    <row r="532" spans="2:24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IF($A532="","",IFERROR(VLOOKUP($A532,Data_Raw!$A:$G,5,FALSE),""))</f>
        <v/>
      </c>
      <c r="O532" t="str">
        <f>IF($A532="","",IFERROR(VLOOKUP($A532,Data_Raw!$A:$G,6,FALSE),""))</f>
        <v/>
      </c>
      <c r="P532" t="str">
        <f>IF($A532="","",IFERROR(VLOOKUP($A532,Data_Raw!$A:$G,7,FALSE),""))</f>
        <v/>
      </c>
      <c r="Q532" t="str">
        <f>IF($A532="","",SUMIFS(AI_PF!$AP:$AP,AI_PF!$A:$A,$A532))</f>
        <v/>
      </c>
      <c r="R532" t="str">
        <f>IF($A532="","",SUMIFS(AI_PF!$AW:$AW,AI_PF!$A:$A,$A532))</f>
        <v/>
      </c>
      <c r="S532" t="str">
        <f>IF($A532="","",SUMIFS(AI_PF!$AZ:$AZ,AI_PF!$A:$A,$A532))</f>
        <v/>
      </c>
      <c r="T532" t="str">
        <f>IF($A532="","",SUMIFS(AI_PF!$CA:$CA,AI_PF!$A:$A,$A532))</f>
        <v/>
      </c>
      <c r="U532" t="str">
        <f>IF($A532="","",SUMIFS(AI_PF!$CE:$CE,AI_PF!$A:$A,$A532))</f>
        <v/>
      </c>
      <c r="V532" t="str">
        <f>IF($A532="","",IFERROR(VLOOKUP($A532,AI_PF!$A:$CO,93,FALSE),""))</f>
        <v/>
      </c>
      <c r="W532" t="str">
        <f>IF($A532="","",COUNTIF(AI_PF!$A:$A,$A532))</f>
        <v/>
      </c>
      <c r="X532" t="str">
        <f>IF($A532="","",COUNTIF(LookThrough!$A:$A,J532))</f>
        <v/>
      </c>
    </row>
    <row r="533" spans="2:24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IF($A533="","",IFERROR(VLOOKUP($A533,Data_Raw!$A:$G,5,FALSE),""))</f>
        <v/>
      </c>
      <c r="O533" t="str">
        <f>IF($A533="","",IFERROR(VLOOKUP($A533,Data_Raw!$A:$G,6,FALSE),""))</f>
        <v/>
      </c>
      <c r="P533" t="str">
        <f>IF($A533="","",IFERROR(VLOOKUP($A533,Data_Raw!$A:$G,7,FALSE),""))</f>
        <v/>
      </c>
      <c r="Q533" t="str">
        <f>IF($A533="","",SUMIFS(AI_PF!$AP:$AP,AI_PF!$A:$A,$A533))</f>
        <v/>
      </c>
      <c r="R533" t="str">
        <f>IF($A533="","",SUMIFS(AI_PF!$AW:$AW,AI_PF!$A:$A,$A533))</f>
        <v/>
      </c>
      <c r="S533" t="str">
        <f>IF($A533="","",SUMIFS(AI_PF!$AZ:$AZ,AI_PF!$A:$A,$A533))</f>
        <v/>
      </c>
      <c r="T533" t="str">
        <f>IF($A533="","",SUMIFS(AI_PF!$CA:$CA,AI_PF!$A:$A,$A533))</f>
        <v/>
      </c>
      <c r="U533" t="str">
        <f>IF($A533="","",SUMIFS(AI_PF!$CE:$CE,AI_PF!$A:$A,$A533))</f>
        <v/>
      </c>
      <c r="V533" t="str">
        <f>IF($A533="","",IFERROR(VLOOKUP($A533,AI_PF!$A:$CO,93,FALSE),""))</f>
        <v/>
      </c>
      <c r="W533" t="str">
        <f>IF($A533="","",COUNTIF(AI_PF!$A:$A,$A533))</f>
        <v/>
      </c>
      <c r="X533" t="str">
        <f>IF($A533="","",COUNTIF(LookThrough!$A:$A,J533))</f>
        <v/>
      </c>
    </row>
    <row r="534" spans="2:24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IF($A534="","",IFERROR(VLOOKUP($A534,Data_Raw!$A:$G,5,FALSE),""))</f>
        <v/>
      </c>
      <c r="O534" t="str">
        <f>IF($A534="","",IFERROR(VLOOKUP($A534,Data_Raw!$A:$G,6,FALSE),""))</f>
        <v/>
      </c>
      <c r="P534" t="str">
        <f>IF($A534="","",IFERROR(VLOOKUP($A534,Data_Raw!$A:$G,7,FALSE),""))</f>
        <v/>
      </c>
      <c r="Q534" t="str">
        <f>IF($A534="","",SUMIFS(AI_PF!$AP:$AP,AI_PF!$A:$A,$A534))</f>
        <v/>
      </c>
      <c r="R534" t="str">
        <f>IF($A534="","",SUMIFS(AI_PF!$AW:$AW,AI_PF!$A:$A,$A534))</f>
        <v/>
      </c>
      <c r="S534" t="str">
        <f>IF($A534="","",SUMIFS(AI_PF!$AZ:$AZ,AI_PF!$A:$A,$A534))</f>
        <v/>
      </c>
      <c r="T534" t="str">
        <f>IF($A534="","",SUMIFS(AI_PF!$CA:$CA,AI_PF!$A:$A,$A534))</f>
        <v/>
      </c>
      <c r="U534" t="str">
        <f>IF($A534="","",SUMIFS(AI_PF!$CE:$CE,AI_PF!$A:$A,$A534))</f>
        <v/>
      </c>
      <c r="V534" t="str">
        <f>IF($A534="","",IFERROR(VLOOKUP($A534,AI_PF!$A:$CO,93,FALSE),""))</f>
        <v/>
      </c>
      <c r="W534" t="str">
        <f>IF($A534="","",COUNTIF(AI_PF!$A:$A,$A534))</f>
        <v/>
      </c>
      <c r="X534" t="str">
        <f>IF($A534="","",COUNTIF(LookThrough!$A:$A,J534))</f>
        <v/>
      </c>
    </row>
    <row r="535" spans="2:24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IF($A535="","",IFERROR(VLOOKUP($A535,Data_Raw!$A:$G,5,FALSE),""))</f>
        <v/>
      </c>
      <c r="O535" t="str">
        <f>IF($A535="","",IFERROR(VLOOKUP($A535,Data_Raw!$A:$G,6,FALSE),""))</f>
        <v/>
      </c>
      <c r="P535" t="str">
        <f>IF($A535="","",IFERROR(VLOOKUP($A535,Data_Raw!$A:$G,7,FALSE),""))</f>
        <v/>
      </c>
      <c r="Q535" t="str">
        <f>IF($A535="","",SUMIFS(AI_PF!$AP:$AP,AI_PF!$A:$A,$A535))</f>
        <v/>
      </c>
      <c r="R535" t="str">
        <f>IF($A535="","",SUMIFS(AI_PF!$AW:$AW,AI_PF!$A:$A,$A535))</f>
        <v/>
      </c>
      <c r="S535" t="str">
        <f>IF($A535="","",SUMIFS(AI_PF!$AZ:$AZ,AI_PF!$A:$A,$A535))</f>
        <v/>
      </c>
      <c r="T535" t="str">
        <f>IF($A535="","",SUMIFS(AI_PF!$CA:$CA,AI_PF!$A:$A,$A535))</f>
        <v/>
      </c>
      <c r="U535" t="str">
        <f>IF($A535="","",SUMIFS(AI_PF!$CE:$CE,AI_PF!$A:$A,$A535))</f>
        <v/>
      </c>
      <c r="V535" t="str">
        <f>IF($A535="","",IFERROR(VLOOKUP($A535,AI_PF!$A:$CO,93,FALSE),""))</f>
        <v/>
      </c>
      <c r="W535" t="str">
        <f>IF($A535="","",COUNTIF(AI_PF!$A:$A,$A535))</f>
        <v/>
      </c>
      <c r="X535" t="str">
        <f>IF($A535="","",COUNTIF(LookThrough!$A:$A,J535))</f>
        <v/>
      </c>
    </row>
    <row r="536" spans="2:24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IF($A536="","",IFERROR(VLOOKUP($A536,Data_Raw!$A:$G,5,FALSE),""))</f>
        <v/>
      </c>
      <c r="O536" t="str">
        <f>IF($A536="","",IFERROR(VLOOKUP($A536,Data_Raw!$A:$G,6,FALSE),""))</f>
        <v/>
      </c>
      <c r="P536" t="str">
        <f>IF($A536="","",IFERROR(VLOOKUP($A536,Data_Raw!$A:$G,7,FALSE),""))</f>
        <v/>
      </c>
      <c r="Q536" t="str">
        <f>IF($A536="","",SUMIFS(AI_PF!$AP:$AP,AI_PF!$A:$A,$A536))</f>
        <v/>
      </c>
      <c r="R536" t="str">
        <f>IF($A536="","",SUMIFS(AI_PF!$AW:$AW,AI_PF!$A:$A,$A536))</f>
        <v/>
      </c>
      <c r="S536" t="str">
        <f>IF($A536="","",SUMIFS(AI_PF!$AZ:$AZ,AI_PF!$A:$A,$A536))</f>
        <v/>
      </c>
      <c r="T536" t="str">
        <f>IF($A536="","",SUMIFS(AI_PF!$CA:$CA,AI_PF!$A:$A,$A536))</f>
        <v/>
      </c>
      <c r="U536" t="str">
        <f>IF($A536="","",SUMIFS(AI_PF!$CE:$CE,AI_PF!$A:$A,$A536))</f>
        <v/>
      </c>
      <c r="V536" t="str">
        <f>IF($A536="","",IFERROR(VLOOKUP($A536,AI_PF!$A:$CO,93,FALSE),""))</f>
        <v/>
      </c>
      <c r="W536" t="str">
        <f>IF($A536="","",COUNTIF(AI_PF!$A:$A,$A536))</f>
        <v/>
      </c>
      <c r="X536" t="str">
        <f>IF($A536="","",COUNTIF(LookThrough!$A:$A,J536))</f>
        <v/>
      </c>
    </row>
    <row r="537" spans="2:24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IF($A537="","",IFERROR(VLOOKUP($A537,Data_Raw!$A:$G,5,FALSE),""))</f>
        <v/>
      </c>
      <c r="O537" t="str">
        <f>IF($A537="","",IFERROR(VLOOKUP($A537,Data_Raw!$A:$G,6,FALSE),""))</f>
        <v/>
      </c>
      <c r="P537" t="str">
        <f>IF($A537="","",IFERROR(VLOOKUP($A537,Data_Raw!$A:$G,7,FALSE),""))</f>
        <v/>
      </c>
      <c r="Q537" t="str">
        <f>IF($A537="","",SUMIFS(AI_PF!$AP:$AP,AI_PF!$A:$A,$A537))</f>
        <v/>
      </c>
      <c r="R537" t="str">
        <f>IF($A537="","",SUMIFS(AI_PF!$AW:$AW,AI_PF!$A:$A,$A537))</f>
        <v/>
      </c>
      <c r="S537" t="str">
        <f>IF($A537="","",SUMIFS(AI_PF!$AZ:$AZ,AI_PF!$A:$A,$A537))</f>
        <v/>
      </c>
      <c r="T537" t="str">
        <f>IF($A537="","",SUMIFS(AI_PF!$CA:$CA,AI_PF!$A:$A,$A537))</f>
        <v/>
      </c>
      <c r="U537" t="str">
        <f>IF($A537="","",SUMIFS(AI_PF!$CE:$CE,AI_PF!$A:$A,$A537))</f>
        <v/>
      </c>
      <c r="V537" t="str">
        <f>IF($A537="","",IFERROR(VLOOKUP($A537,AI_PF!$A:$CO,93,FALSE),""))</f>
        <v/>
      </c>
      <c r="W537" t="str">
        <f>IF($A537="","",COUNTIF(AI_PF!$A:$A,$A537))</f>
        <v/>
      </c>
      <c r="X537" t="str">
        <f>IF($A537="","",COUNTIF(LookThrough!$A:$A,J537))</f>
        <v/>
      </c>
    </row>
    <row r="538" spans="2:24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IF($A538="","",IFERROR(VLOOKUP($A538,Data_Raw!$A:$G,5,FALSE),""))</f>
        <v/>
      </c>
      <c r="O538" t="str">
        <f>IF($A538="","",IFERROR(VLOOKUP($A538,Data_Raw!$A:$G,6,FALSE),""))</f>
        <v/>
      </c>
      <c r="P538" t="str">
        <f>IF($A538="","",IFERROR(VLOOKUP($A538,Data_Raw!$A:$G,7,FALSE),""))</f>
        <v/>
      </c>
      <c r="Q538" t="str">
        <f>IF($A538="","",SUMIFS(AI_PF!$AP:$AP,AI_PF!$A:$A,$A538))</f>
        <v/>
      </c>
      <c r="R538" t="str">
        <f>IF($A538="","",SUMIFS(AI_PF!$AW:$AW,AI_PF!$A:$A,$A538))</f>
        <v/>
      </c>
      <c r="S538" t="str">
        <f>IF($A538="","",SUMIFS(AI_PF!$AZ:$AZ,AI_PF!$A:$A,$A538))</f>
        <v/>
      </c>
      <c r="T538" t="str">
        <f>IF($A538="","",SUMIFS(AI_PF!$CA:$CA,AI_PF!$A:$A,$A538))</f>
        <v/>
      </c>
      <c r="U538" t="str">
        <f>IF($A538="","",SUMIFS(AI_PF!$CE:$CE,AI_PF!$A:$A,$A538))</f>
        <v/>
      </c>
      <c r="V538" t="str">
        <f>IF($A538="","",IFERROR(VLOOKUP($A538,AI_PF!$A:$CO,93,FALSE),""))</f>
        <v/>
      </c>
      <c r="W538" t="str">
        <f>IF($A538="","",COUNTIF(AI_PF!$A:$A,$A538))</f>
        <v/>
      </c>
      <c r="X538" t="str">
        <f>IF($A538="","",COUNTIF(LookThrough!$A:$A,J538))</f>
        <v/>
      </c>
    </row>
    <row r="539" spans="2:24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IF($A539="","",IFERROR(VLOOKUP($A539,Data_Raw!$A:$G,5,FALSE),""))</f>
        <v/>
      </c>
      <c r="O539" t="str">
        <f>IF($A539="","",IFERROR(VLOOKUP($A539,Data_Raw!$A:$G,6,FALSE),""))</f>
        <v/>
      </c>
      <c r="P539" t="str">
        <f>IF($A539="","",IFERROR(VLOOKUP($A539,Data_Raw!$A:$G,7,FALSE),""))</f>
        <v/>
      </c>
      <c r="Q539" t="str">
        <f>IF($A539="","",SUMIFS(AI_PF!$AP:$AP,AI_PF!$A:$A,$A539))</f>
        <v/>
      </c>
      <c r="R539" t="str">
        <f>IF($A539="","",SUMIFS(AI_PF!$AW:$AW,AI_PF!$A:$A,$A539))</f>
        <v/>
      </c>
      <c r="S539" t="str">
        <f>IF($A539="","",SUMIFS(AI_PF!$AZ:$AZ,AI_PF!$A:$A,$A539))</f>
        <v/>
      </c>
      <c r="T539" t="str">
        <f>IF($A539="","",SUMIFS(AI_PF!$CA:$CA,AI_PF!$A:$A,$A539))</f>
        <v/>
      </c>
      <c r="U539" t="str">
        <f>IF($A539="","",SUMIFS(AI_PF!$CE:$CE,AI_PF!$A:$A,$A539))</f>
        <v/>
      </c>
      <c r="V539" t="str">
        <f>IF($A539="","",IFERROR(VLOOKUP($A539,AI_PF!$A:$CO,93,FALSE),""))</f>
        <v/>
      </c>
      <c r="W539" t="str">
        <f>IF($A539="","",COUNTIF(AI_PF!$A:$A,$A539))</f>
        <v/>
      </c>
      <c r="X539" t="str">
        <f>IF($A539="","",COUNTIF(LookThrough!$A:$A,J539))</f>
        <v/>
      </c>
    </row>
    <row r="540" spans="2:24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IF($A540="","",IFERROR(VLOOKUP($A540,Data_Raw!$A:$G,5,FALSE),""))</f>
        <v/>
      </c>
      <c r="O540" t="str">
        <f>IF($A540="","",IFERROR(VLOOKUP($A540,Data_Raw!$A:$G,6,FALSE),""))</f>
        <v/>
      </c>
      <c r="P540" t="str">
        <f>IF($A540="","",IFERROR(VLOOKUP($A540,Data_Raw!$A:$G,7,FALSE),""))</f>
        <v/>
      </c>
      <c r="Q540" t="str">
        <f>IF($A540="","",SUMIFS(AI_PF!$AP:$AP,AI_PF!$A:$A,$A540))</f>
        <v/>
      </c>
      <c r="R540" t="str">
        <f>IF($A540="","",SUMIFS(AI_PF!$AW:$AW,AI_PF!$A:$A,$A540))</f>
        <v/>
      </c>
      <c r="S540" t="str">
        <f>IF($A540="","",SUMIFS(AI_PF!$AZ:$AZ,AI_PF!$A:$A,$A540))</f>
        <v/>
      </c>
      <c r="T540" t="str">
        <f>IF($A540="","",SUMIFS(AI_PF!$CA:$CA,AI_PF!$A:$A,$A540))</f>
        <v/>
      </c>
      <c r="U540" t="str">
        <f>IF($A540="","",SUMIFS(AI_PF!$CE:$CE,AI_PF!$A:$A,$A540))</f>
        <v/>
      </c>
      <c r="V540" t="str">
        <f>IF($A540="","",IFERROR(VLOOKUP($A540,AI_PF!$A:$CO,93,FALSE),""))</f>
        <v/>
      </c>
      <c r="W540" t="str">
        <f>IF($A540="","",COUNTIF(AI_PF!$A:$A,$A540))</f>
        <v/>
      </c>
      <c r="X540" t="str">
        <f>IF($A540="","",COUNTIF(LookThrough!$A:$A,J540))</f>
        <v/>
      </c>
    </row>
    <row r="541" spans="2:24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IF($A541="","",IFERROR(VLOOKUP($A541,Data_Raw!$A:$G,5,FALSE),""))</f>
        <v/>
      </c>
      <c r="O541" t="str">
        <f>IF($A541="","",IFERROR(VLOOKUP($A541,Data_Raw!$A:$G,6,FALSE),""))</f>
        <v/>
      </c>
      <c r="P541" t="str">
        <f>IF($A541="","",IFERROR(VLOOKUP($A541,Data_Raw!$A:$G,7,FALSE),""))</f>
        <v/>
      </c>
      <c r="Q541" t="str">
        <f>IF($A541="","",SUMIFS(AI_PF!$AP:$AP,AI_PF!$A:$A,$A541))</f>
        <v/>
      </c>
      <c r="R541" t="str">
        <f>IF($A541="","",SUMIFS(AI_PF!$AW:$AW,AI_PF!$A:$A,$A541))</f>
        <v/>
      </c>
      <c r="S541" t="str">
        <f>IF($A541="","",SUMIFS(AI_PF!$AZ:$AZ,AI_PF!$A:$A,$A541))</f>
        <v/>
      </c>
      <c r="T541" t="str">
        <f>IF($A541="","",SUMIFS(AI_PF!$CA:$CA,AI_PF!$A:$A,$A541))</f>
        <v/>
      </c>
      <c r="U541" t="str">
        <f>IF($A541="","",SUMIFS(AI_PF!$CE:$CE,AI_PF!$A:$A,$A541))</f>
        <v/>
      </c>
      <c r="V541" t="str">
        <f>IF($A541="","",IFERROR(VLOOKUP($A541,AI_PF!$A:$CO,93,FALSE),""))</f>
        <v/>
      </c>
      <c r="W541" t="str">
        <f>IF($A541="","",COUNTIF(AI_PF!$A:$A,$A541))</f>
        <v/>
      </c>
      <c r="X541" t="str">
        <f>IF($A541="","",COUNTIF(LookThrough!$A:$A,J541))</f>
        <v/>
      </c>
    </row>
    <row r="542" spans="2:24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IF($A542="","",IFERROR(VLOOKUP($A542,Data_Raw!$A:$G,5,FALSE),""))</f>
        <v/>
      </c>
      <c r="O542" t="str">
        <f>IF($A542="","",IFERROR(VLOOKUP($A542,Data_Raw!$A:$G,6,FALSE),""))</f>
        <v/>
      </c>
      <c r="P542" t="str">
        <f>IF($A542="","",IFERROR(VLOOKUP($A542,Data_Raw!$A:$G,7,FALSE),""))</f>
        <v/>
      </c>
      <c r="Q542" t="str">
        <f>IF($A542="","",SUMIFS(AI_PF!$AP:$AP,AI_PF!$A:$A,$A542))</f>
        <v/>
      </c>
      <c r="R542" t="str">
        <f>IF($A542="","",SUMIFS(AI_PF!$AW:$AW,AI_PF!$A:$A,$A542))</f>
        <v/>
      </c>
      <c r="S542" t="str">
        <f>IF($A542="","",SUMIFS(AI_PF!$AZ:$AZ,AI_PF!$A:$A,$A542))</f>
        <v/>
      </c>
      <c r="T542" t="str">
        <f>IF($A542="","",SUMIFS(AI_PF!$CA:$CA,AI_PF!$A:$A,$A542))</f>
        <v/>
      </c>
      <c r="U542" t="str">
        <f>IF($A542="","",SUMIFS(AI_PF!$CE:$CE,AI_PF!$A:$A,$A542))</f>
        <v/>
      </c>
      <c r="V542" t="str">
        <f>IF($A542="","",IFERROR(VLOOKUP($A542,AI_PF!$A:$CO,93,FALSE),""))</f>
        <v/>
      </c>
      <c r="W542" t="str">
        <f>IF($A542="","",COUNTIF(AI_PF!$A:$A,$A542))</f>
        <v/>
      </c>
      <c r="X542" t="str">
        <f>IF($A542="","",COUNTIF(LookThrough!$A:$A,J542))</f>
        <v/>
      </c>
    </row>
    <row r="543" spans="2:24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IF($A543="","",IFERROR(VLOOKUP($A543,Data_Raw!$A:$G,5,FALSE),""))</f>
        <v/>
      </c>
      <c r="O543" t="str">
        <f>IF($A543="","",IFERROR(VLOOKUP($A543,Data_Raw!$A:$G,6,FALSE),""))</f>
        <v/>
      </c>
      <c r="P543" t="str">
        <f>IF($A543="","",IFERROR(VLOOKUP($A543,Data_Raw!$A:$G,7,FALSE),""))</f>
        <v/>
      </c>
      <c r="Q543" t="str">
        <f>IF($A543="","",SUMIFS(AI_PF!$AP:$AP,AI_PF!$A:$A,$A543))</f>
        <v/>
      </c>
      <c r="R543" t="str">
        <f>IF($A543="","",SUMIFS(AI_PF!$AW:$AW,AI_PF!$A:$A,$A543))</f>
        <v/>
      </c>
      <c r="S543" t="str">
        <f>IF($A543="","",SUMIFS(AI_PF!$AZ:$AZ,AI_PF!$A:$A,$A543))</f>
        <v/>
      </c>
      <c r="T543" t="str">
        <f>IF($A543="","",SUMIFS(AI_PF!$CA:$CA,AI_PF!$A:$A,$A543))</f>
        <v/>
      </c>
      <c r="U543" t="str">
        <f>IF($A543="","",SUMIFS(AI_PF!$CE:$CE,AI_PF!$A:$A,$A543))</f>
        <v/>
      </c>
      <c r="V543" t="str">
        <f>IF($A543="","",IFERROR(VLOOKUP($A543,AI_PF!$A:$CO,93,FALSE),""))</f>
        <v/>
      </c>
      <c r="W543" t="str">
        <f>IF($A543="","",COUNTIF(AI_PF!$A:$A,$A543))</f>
        <v/>
      </c>
      <c r="X543" t="str">
        <f>IF($A543="","",COUNTIF(LookThrough!$A:$A,J543))</f>
        <v/>
      </c>
    </row>
    <row r="544" spans="2:24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IF($A544="","",IFERROR(VLOOKUP($A544,Data_Raw!$A:$G,5,FALSE),""))</f>
        <v/>
      </c>
      <c r="O544" t="str">
        <f>IF($A544="","",IFERROR(VLOOKUP($A544,Data_Raw!$A:$G,6,FALSE),""))</f>
        <v/>
      </c>
      <c r="P544" t="str">
        <f>IF($A544="","",IFERROR(VLOOKUP($A544,Data_Raw!$A:$G,7,FALSE),""))</f>
        <v/>
      </c>
      <c r="Q544" t="str">
        <f>IF($A544="","",SUMIFS(AI_PF!$AP:$AP,AI_PF!$A:$A,$A544))</f>
        <v/>
      </c>
      <c r="R544" t="str">
        <f>IF($A544="","",SUMIFS(AI_PF!$AW:$AW,AI_PF!$A:$A,$A544))</f>
        <v/>
      </c>
      <c r="S544" t="str">
        <f>IF($A544="","",SUMIFS(AI_PF!$AZ:$AZ,AI_PF!$A:$A,$A544))</f>
        <v/>
      </c>
      <c r="T544" t="str">
        <f>IF($A544="","",SUMIFS(AI_PF!$CA:$CA,AI_PF!$A:$A,$A544))</f>
        <v/>
      </c>
      <c r="U544" t="str">
        <f>IF($A544="","",SUMIFS(AI_PF!$CE:$CE,AI_PF!$A:$A,$A544))</f>
        <v/>
      </c>
      <c r="V544" t="str">
        <f>IF($A544="","",IFERROR(VLOOKUP($A544,AI_PF!$A:$CO,93,FALSE),""))</f>
        <v/>
      </c>
      <c r="W544" t="str">
        <f>IF($A544="","",COUNTIF(AI_PF!$A:$A,$A544))</f>
        <v/>
      </c>
      <c r="X544" t="str">
        <f>IF($A544="","",COUNTIF(LookThrough!$A:$A,J544))</f>
        <v/>
      </c>
    </row>
    <row r="545" spans="2:24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IF($A545="","",IFERROR(VLOOKUP($A545,Data_Raw!$A:$G,5,FALSE),""))</f>
        <v/>
      </c>
      <c r="O545" t="str">
        <f>IF($A545="","",IFERROR(VLOOKUP($A545,Data_Raw!$A:$G,6,FALSE),""))</f>
        <v/>
      </c>
      <c r="P545" t="str">
        <f>IF($A545="","",IFERROR(VLOOKUP($A545,Data_Raw!$A:$G,7,FALSE),""))</f>
        <v/>
      </c>
      <c r="Q545" t="str">
        <f>IF($A545="","",SUMIFS(AI_PF!$AP:$AP,AI_PF!$A:$A,$A545))</f>
        <v/>
      </c>
      <c r="R545" t="str">
        <f>IF($A545="","",SUMIFS(AI_PF!$AW:$AW,AI_PF!$A:$A,$A545))</f>
        <v/>
      </c>
      <c r="S545" t="str">
        <f>IF($A545="","",SUMIFS(AI_PF!$AZ:$AZ,AI_PF!$A:$A,$A545))</f>
        <v/>
      </c>
      <c r="T545" t="str">
        <f>IF($A545="","",SUMIFS(AI_PF!$CA:$CA,AI_PF!$A:$A,$A545))</f>
        <v/>
      </c>
      <c r="U545" t="str">
        <f>IF($A545="","",SUMIFS(AI_PF!$CE:$CE,AI_PF!$A:$A,$A545))</f>
        <v/>
      </c>
      <c r="V545" t="str">
        <f>IF($A545="","",IFERROR(VLOOKUP($A545,AI_PF!$A:$CO,93,FALSE),""))</f>
        <v/>
      </c>
      <c r="W545" t="str">
        <f>IF($A545="","",COUNTIF(AI_PF!$A:$A,$A545))</f>
        <v/>
      </c>
      <c r="X545" t="str">
        <f>IF($A545="","",COUNTIF(LookThrough!$A:$A,J545))</f>
        <v/>
      </c>
    </row>
    <row r="546" spans="2:24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IF($A546="","",IFERROR(VLOOKUP($A546,Data_Raw!$A:$G,5,FALSE),""))</f>
        <v/>
      </c>
      <c r="O546" t="str">
        <f>IF($A546="","",IFERROR(VLOOKUP($A546,Data_Raw!$A:$G,6,FALSE),""))</f>
        <v/>
      </c>
      <c r="P546" t="str">
        <f>IF($A546="","",IFERROR(VLOOKUP($A546,Data_Raw!$A:$G,7,FALSE),""))</f>
        <v/>
      </c>
      <c r="Q546" t="str">
        <f>IF($A546="","",SUMIFS(AI_PF!$AP:$AP,AI_PF!$A:$A,$A546))</f>
        <v/>
      </c>
      <c r="R546" t="str">
        <f>IF($A546="","",SUMIFS(AI_PF!$AW:$AW,AI_PF!$A:$A,$A546))</f>
        <v/>
      </c>
      <c r="S546" t="str">
        <f>IF($A546="","",SUMIFS(AI_PF!$AZ:$AZ,AI_PF!$A:$A,$A546))</f>
        <v/>
      </c>
      <c r="T546" t="str">
        <f>IF($A546="","",SUMIFS(AI_PF!$CA:$CA,AI_PF!$A:$A,$A546))</f>
        <v/>
      </c>
      <c r="U546" t="str">
        <f>IF($A546="","",SUMIFS(AI_PF!$CE:$CE,AI_PF!$A:$A,$A546))</f>
        <v/>
      </c>
      <c r="V546" t="str">
        <f>IF($A546="","",IFERROR(VLOOKUP($A546,AI_PF!$A:$CO,93,FALSE),""))</f>
        <v/>
      </c>
      <c r="W546" t="str">
        <f>IF($A546="","",COUNTIF(AI_PF!$A:$A,$A546))</f>
        <v/>
      </c>
      <c r="X546" t="str">
        <f>IF($A546="","",COUNTIF(LookThrough!$A:$A,J546))</f>
        <v/>
      </c>
    </row>
    <row r="547" spans="2:24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IF($A547="","",IFERROR(VLOOKUP($A547,Data_Raw!$A:$G,5,FALSE),""))</f>
        <v/>
      </c>
      <c r="O547" t="str">
        <f>IF($A547="","",IFERROR(VLOOKUP($A547,Data_Raw!$A:$G,6,FALSE),""))</f>
        <v/>
      </c>
      <c r="P547" t="str">
        <f>IF($A547="","",IFERROR(VLOOKUP($A547,Data_Raw!$A:$G,7,FALSE),""))</f>
        <v/>
      </c>
      <c r="Q547" t="str">
        <f>IF($A547="","",SUMIFS(AI_PF!$AP:$AP,AI_PF!$A:$A,$A547))</f>
        <v/>
      </c>
      <c r="R547" t="str">
        <f>IF($A547="","",SUMIFS(AI_PF!$AW:$AW,AI_PF!$A:$A,$A547))</f>
        <v/>
      </c>
      <c r="S547" t="str">
        <f>IF($A547="","",SUMIFS(AI_PF!$AZ:$AZ,AI_PF!$A:$A,$A547))</f>
        <v/>
      </c>
      <c r="T547" t="str">
        <f>IF($A547="","",SUMIFS(AI_PF!$CA:$CA,AI_PF!$A:$A,$A547))</f>
        <v/>
      </c>
      <c r="U547" t="str">
        <f>IF($A547="","",SUMIFS(AI_PF!$CE:$CE,AI_PF!$A:$A,$A547))</f>
        <v/>
      </c>
      <c r="V547" t="str">
        <f>IF($A547="","",IFERROR(VLOOKUP($A547,AI_PF!$A:$CO,93,FALSE),""))</f>
        <v/>
      </c>
      <c r="W547" t="str">
        <f>IF($A547="","",COUNTIF(AI_PF!$A:$A,$A547))</f>
        <v/>
      </c>
      <c r="X547" t="str">
        <f>IF($A547="","",COUNTIF(LookThrough!$A:$A,J547))</f>
        <v/>
      </c>
    </row>
    <row r="548" spans="2:24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IF($A548="","",IFERROR(VLOOKUP($A548,Data_Raw!$A:$G,5,FALSE),""))</f>
        <v/>
      </c>
      <c r="O548" t="str">
        <f>IF($A548="","",IFERROR(VLOOKUP($A548,Data_Raw!$A:$G,6,FALSE),""))</f>
        <v/>
      </c>
      <c r="P548" t="str">
        <f>IF($A548="","",IFERROR(VLOOKUP($A548,Data_Raw!$A:$G,7,FALSE),""))</f>
        <v/>
      </c>
      <c r="Q548" t="str">
        <f>IF($A548="","",SUMIFS(AI_PF!$AP:$AP,AI_PF!$A:$A,$A548))</f>
        <v/>
      </c>
      <c r="R548" t="str">
        <f>IF($A548="","",SUMIFS(AI_PF!$AW:$AW,AI_PF!$A:$A,$A548))</f>
        <v/>
      </c>
      <c r="S548" t="str">
        <f>IF($A548="","",SUMIFS(AI_PF!$AZ:$AZ,AI_PF!$A:$A,$A548))</f>
        <v/>
      </c>
      <c r="T548" t="str">
        <f>IF($A548="","",SUMIFS(AI_PF!$CA:$CA,AI_PF!$A:$A,$A548))</f>
        <v/>
      </c>
      <c r="U548" t="str">
        <f>IF($A548="","",SUMIFS(AI_PF!$CE:$CE,AI_PF!$A:$A,$A548))</f>
        <v/>
      </c>
      <c r="V548" t="str">
        <f>IF($A548="","",IFERROR(VLOOKUP($A548,AI_PF!$A:$CO,93,FALSE),""))</f>
        <v/>
      </c>
      <c r="W548" t="str">
        <f>IF($A548="","",COUNTIF(AI_PF!$A:$A,$A548))</f>
        <v/>
      </c>
      <c r="X548" t="str">
        <f>IF($A548="","",COUNTIF(LookThrough!$A:$A,J548))</f>
        <v/>
      </c>
    </row>
    <row r="549" spans="2:24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IF($A549="","",IFERROR(VLOOKUP($A549,Data_Raw!$A:$G,5,FALSE),""))</f>
        <v/>
      </c>
      <c r="O549" t="str">
        <f>IF($A549="","",IFERROR(VLOOKUP($A549,Data_Raw!$A:$G,6,FALSE),""))</f>
        <v/>
      </c>
      <c r="P549" t="str">
        <f>IF($A549="","",IFERROR(VLOOKUP($A549,Data_Raw!$A:$G,7,FALSE),""))</f>
        <v/>
      </c>
      <c r="Q549" t="str">
        <f>IF($A549="","",SUMIFS(AI_PF!$AP:$AP,AI_PF!$A:$A,$A549))</f>
        <v/>
      </c>
      <c r="R549" t="str">
        <f>IF($A549="","",SUMIFS(AI_PF!$AW:$AW,AI_PF!$A:$A,$A549))</f>
        <v/>
      </c>
      <c r="S549" t="str">
        <f>IF($A549="","",SUMIFS(AI_PF!$AZ:$AZ,AI_PF!$A:$A,$A549))</f>
        <v/>
      </c>
      <c r="T549" t="str">
        <f>IF($A549="","",SUMIFS(AI_PF!$CA:$CA,AI_PF!$A:$A,$A549))</f>
        <v/>
      </c>
      <c r="U549" t="str">
        <f>IF($A549="","",SUMIFS(AI_PF!$CE:$CE,AI_PF!$A:$A,$A549))</f>
        <v/>
      </c>
      <c r="V549" t="str">
        <f>IF($A549="","",IFERROR(VLOOKUP($A549,AI_PF!$A:$CO,93,FALSE),""))</f>
        <v/>
      </c>
      <c r="W549" t="str">
        <f>IF($A549="","",COUNTIF(AI_PF!$A:$A,$A549))</f>
        <v/>
      </c>
      <c r="X549" t="str">
        <f>IF($A549="","",COUNTIF(LookThrough!$A:$A,J549))</f>
        <v/>
      </c>
    </row>
    <row r="550" spans="2:24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IF($A550="","",IFERROR(VLOOKUP($A550,Data_Raw!$A:$G,5,FALSE),""))</f>
        <v/>
      </c>
      <c r="O550" t="str">
        <f>IF($A550="","",IFERROR(VLOOKUP($A550,Data_Raw!$A:$G,6,FALSE),""))</f>
        <v/>
      </c>
      <c r="P550" t="str">
        <f>IF($A550="","",IFERROR(VLOOKUP($A550,Data_Raw!$A:$G,7,FALSE),""))</f>
        <v/>
      </c>
      <c r="Q550" t="str">
        <f>IF($A550="","",SUMIFS(AI_PF!$AP:$AP,AI_PF!$A:$A,$A550))</f>
        <v/>
      </c>
      <c r="R550" t="str">
        <f>IF($A550="","",SUMIFS(AI_PF!$AW:$AW,AI_PF!$A:$A,$A550))</f>
        <v/>
      </c>
      <c r="S550" t="str">
        <f>IF($A550="","",SUMIFS(AI_PF!$AZ:$AZ,AI_PF!$A:$A,$A550))</f>
        <v/>
      </c>
      <c r="T550" t="str">
        <f>IF($A550="","",SUMIFS(AI_PF!$CA:$CA,AI_PF!$A:$A,$A550))</f>
        <v/>
      </c>
      <c r="U550" t="str">
        <f>IF($A550="","",SUMIFS(AI_PF!$CE:$CE,AI_PF!$A:$A,$A550))</f>
        <v/>
      </c>
      <c r="V550" t="str">
        <f>IF($A550="","",IFERROR(VLOOKUP($A550,AI_PF!$A:$CO,93,FALSE),""))</f>
        <v/>
      </c>
      <c r="W550" t="str">
        <f>IF($A550="","",COUNTIF(AI_PF!$A:$A,$A550))</f>
        <v/>
      </c>
      <c r="X550" t="str">
        <f>IF($A550="","",COUNTIF(LookThrough!$A:$A,J550))</f>
        <v/>
      </c>
    </row>
    <row r="551" spans="2:24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IF($A551="","",IFERROR(VLOOKUP($A551,Data_Raw!$A:$G,5,FALSE),""))</f>
        <v/>
      </c>
      <c r="O551" t="str">
        <f>IF($A551="","",IFERROR(VLOOKUP($A551,Data_Raw!$A:$G,6,FALSE),""))</f>
        <v/>
      </c>
      <c r="P551" t="str">
        <f>IF($A551="","",IFERROR(VLOOKUP($A551,Data_Raw!$A:$G,7,FALSE),""))</f>
        <v/>
      </c>
      <c r="Q551" t="str">
        <f>IF($A551="","",SUMIFS(AI_PF!$AP:$AP,AI_PF!$A:$A,$A551))</f>
        <v/>
      </c>
      <c r="R551" t="str">
        <f>IF($A551="","",SUMIFS(AI_PF!$AW:$AW,AI_PF!$A:$A,$A551))</f>
        <v/>
      </c>
      <c r="S551" t="str">
        <f>IF($A551="","",SUMIFS(AI_PF!$AZ:$AZ,AI_PF!$A:$A,$A551))</f>
        <v/>
      </c>
      <c r="T551" t="str">
        <f>IF($A551="","",SUMIFS(AI_PF!$CA:$CA,AI_PF!$A:$A,$A551))</f>
        <v/>
      </c>
      <c r="U551" t="str">
        <f>IF($A551="","",SUMIFS(AI_PF!$CE:$CE,AI_PF!$A:$A,$A551))</f>
        <v/>
      </c>
      <c r="V551" t="str">
        <f>IF($A551="","",IFERROR(VLOOKUP($A551,AI_PF!$A:$CO,93,FALSE),""))</f>
        <v/>
      </c>
      <c r="W551" t="str">
        <f>IF($A551="","",COUNTIF(AI_PF!$A:$A,$A551))</f>
        <v/>
      </c>
      <c r="X551" t="str">
        <f>IF($A551="","",COUNTIF(LookThrough!$A:$A,J551))</f>
        <v/>
      </c>
    </row>
    <row r="552" spans="2:24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IF($A552="","",IFERROR(VLOOKUP($A552,Data_Raw!$A:$G,5,FALSE),""))</f>
        <v/>
      </c>
      <c r="O552" t="str">
        <f>IF($A552="","",IFERROR(VLOOKUP($A552,Data_Raw!$A:$G,6,FALSE),""))</f>
        <v/>
      </c>
      <c r="P552" t="str">
        <f>IF($A552="","",IFERROR(VLOOKUP($A552,Data_Raw!$A:$G,7,FALSE),""))</f>
        <v/>
      </c>
      <c r="Q552" t="str">
        <f>IF($A552="","",SUMIFS(AI_PF!$AP:$AP,AI_PF!$A:$A,$A552))</f>
        <v/>
      </c>
      <c r="R552" t="str">
        <f>IF($A552="","",SUMIFS(AI_PF!$AW:$AW,AI_PF!$A:$A,$A552))</f>
        <v/>
      </c>
      <c r="S552" t="str">
        <f>IF($A552="","",SUMIFS(AI_PF!$AZ:$AZ,AI_PF!$A:$A,$A552))</f>
        <v/>
      </c>
      <c r="T552" t="str">
        <f>IF($A552="","",SUMIFS(AI_PF!$CA:$CA,AI_PF!$A:$A,$A552))</f>
        <v/>
      </c>
      <c r="U552" t="str">
        <f>IF($A552="","",SUMIFS(AI_PF!$CE:$CE,AI_PF!$A:$A,$A552))</f>
        <v/>
      </c>
      <c r="V552" t="str">
        <f>IF($A552="","",IFERROR(VLOOKUP($A552,AI_PF!$A:$CO,93,FALSE),""))</f>
        <v/>
      </c>
      <c r="W552" t="str">
        <f>IF($A552="","",COUNTIF(AI_PF!$A:$A,$A552))</f>
        <v/>
      </c>
      <c r="X552" t="str">
        <f>IF($A552="","",COUNTIF(LookThrough!$A:$A,J552))</f>
        <v/>
      </c>
    </row>
    <row r="553" spans="2:24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IF($A553="","",IFERROR(VLOOKUP($A553,Data_Raw!$A:$G,5,FALSE),""))</f>
        <v/>
      </c>
      <c r="O553" t="str">
        <f>IF($A553="","",IFERROR(VLOOKUP($A553,Data_Raw!$A:$G,6,FALSE),""))</f>
        <v/>
      </c>
      <c r="P553" t="str">
        <f>IF($A553="","",IFERROR(VLOOKUP($A553,Data_Raw!$A:$G,7,FALSE),""))</f>
        <v/>
      </c>
      <c r="Q553" t="str">
        <f>IF($A553="","",SUMIFS(AI_PF!$AP:$AP,AI_PF!$A:$A,$A553))</f>
        <v/>
      </c>
      <c r="R553" t="str">
        <f>IF($A553="","",SUMIFS(AI_PF!$AW:$AW,AI_PF!$A:$A,$A553))</f>
        <v/>
      </c>
      <c r="S553" t="str">
        <f>IF($A553="","",SUMIFS(AI_PF!$AZ:$AZ,AI_PF!$A:$A,$A553))</f>
        <v/>
      </c>
      <c r="T553" t="str">
        <f>IF($A553="","",SUMIFS(AI_PF!$CA:$CA,AI_PF!$A:$A,$A553))</f>
        <v/>
      </c>
      <c r="U553" t="str">
        <f>IF($A553="","",SUMIFS(AI_PF!$CE:$CE,AI_PF!$A:$A,$A553))</f>
        <v/>
      </c>
      <c r="V553" t="str">
        <f>IF($A553="","",IFERROR(VLOOKUP($A553,AI_PF!$A:$CO,93,FALSE),""))</f>
        <v/>
      </c>
      <c r="W553" t="str">
        <f>IF($A553="","",COUNTIF(AI_PF!$A:$A,$A553))</f>
        <v/>
      </c>
      <c r="X553" t="str">
        <f>IF($A553="","",COUNTIF(LookThrough!$A:$A,J553))</f>
        <v/>
      </c>
    </row>
    <row r="554" spans="2:24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IF($A554="","",IFERROR(VLOOKUP($A554,Data_Raw!$A:$G,5,FALSE),""))</f>
        <v/>
      </c>
      <c r="O554" t="str">
        <f>IF($A554="","",IFERROR(VLOOKUP($A554,Data_Raw!$A:$G,6,FALSE),""))</f>
        <v/>
      </c>
      <c r="P554" t="str">
        <f>IF($A554="","",IFERROR(VLOOKUP($A554,Data_Raw!$A:$G,7,FALSE),""))</f>
        <v/>
      </c>
      <c r="Q554" t="str">
        <f>IF($A554="","",SUMIFS(AI_PF!$AP:$AP,AI_PF!$A:$A,$A554))</f>
        <v/>
      </c>
      <c r="R554" t="str">
        <f>IF($A554="","",SUMIFS(AI_PF!$AW:$AW,AI_PF!$A:$A,$A554))</f>
        <v/>
      </c>
      <c r="S554" t="str">
        <f>IF($A554="","",SUMIFS(AI_PF!$AZ:$AZ,AI_PF!$A:$A,$A554))</f>
        <v/>
      </c>
      <c r="T554" t="str">
        <f>IF($A554="","",SUMIFS(AI_PF!$CA:$CA,AI_PF!$A:$A,$A554))</f>
        <v/>
      </c>
      <c r="U554" t="str">
        <f>IF($A554="","",SUMIFS(AI_PF!$CE:$CE,AI_PF!$A:$A,$A554))</f>
        <v/>
      </c>
      <c r="V554" t="str">
        <f>IF($A554="","",IFERROR(VLOOKUP($A554,AI_PF!$A:$CO,93,FALSE),""))</f>
        <v/>
      </c>
      <c r="W554" t="str">
        <f>IF($A554="","",COUNTIF(AI_PF!$A:$A,$A554))</f>
        <v/>
      </c>
      <c r="X554" t="str">
        <f>IF($A554="","",COUNTIF(LookThrough!$A:$A,J554))</f>
        <v/>
      </c>
    </row>
    <row r="555" spans="2:24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IF($A555="","",IFERROR(VLOOKUP($A555,Data_Raw!$A:$G,5,FALSE),""))</f>
        <v/>
      </c>
      <c r="O555" t="str">
        <f>IF($A555="","",IFERROR(VLOOKUP($A555,Data_Raw!$A:$G,6,FALSE),""))</f>
        <v/>
      </c>
      <c r="P555" t="str">
        <f>IF($A555="","",IFERROR(VLOOKUP($A555,Data_Raw!$A:$G,7,FALSE),""))</f>
        <v/>
      </c>
      <c r="Q555" t="str">
        <f>IF($A555="","",SUMIFS(AI_PF!$AP:$AP,AI_PF!$A:$A,$A555))</f>
        <v/>
      </c>
      <c r="R555" t="str">
        <f>IF($A555="","",SUMIFS(AI_PF!$AW:$AW,AI_PF!$A:$A,$A555))</f>
        <v/>
      </c>
      <c r="S555" t="str">
        <f>IF($A555="","",SUMIFS(AI_PF!$AZ:$AZ,AI_PF!$A:$A,$A555))</f>
        <v/>
      </c>
      <c r="T555" t="str">
        <f>IF($A555="","",SUMIFS(AI_PF!$CA:$CA,AI_PF!$A:$A,$A555))</f>
        <v/>
      </c>
      <c r="U555" t="str">
        <f>IF($A555="","",SUMIFS(AI_PF!$CE:$CE,AI_PF!$A:$A,$A555))</f>
        <v/>
      </c>
      <c r="V555" t="str">
        <f>IF($A555="","",IFERROR(VLOOKUP($A555,AI_PF!$A:$CO,93,FALSE),""))</f>
        <v/>
      </c>
      <c r="W555" t="str">
        <f>IF($A555="","",COUNTIF(AI_PF!$A:$A,$A555))</f>
        <v/>
      </c>
      <c r="X555" t="str">
        <f>IF($A555="","",COUNTIF(LookThrough!$A:$A,J555))</f>
        <v/>
      </c>
    </row>
    <row r="556" spans="2:24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IF($A556="","",IFERROR(VLOOKUP($A556,Data_Raw!$A:$G,5,FALSE),""))</f>
        <v/>
      </c>
      <c r="O556" t="str">
        <f>IF($A556="","",IFERROR(VLOOKUP($A556,Data_Raw!$A:$G,6,FALSE),""))</f>
        <v/>
      </c>
      <c r="P556" t="str">
        <f>IF($A556="","",IFERROR(VLOOKUP($A556,Data_Raw!$A:$G,7,FALSE),""))</f>
        <v/>
      </c>
      <c r="Q556" t="str">
        <f>IF($A556="","",SUMIFS(AI_PF!$AP:$AP,AI_PF!$A:$A,$A556))</f>
        <v/>
      </c>
      <c r="R556" t="str">
        <f>IF($A556="","",SUMIFS(AI_PF!$AW:$AW,AI_PF!$A:$A,$A556))</f>
        <v/>
      </c>
      <c r="S556" t="str">
        <f>IF($A556="","",SUMIFS(AI_PF!$AZ:$AZ,AI_PF!$A:$A,$A556))</f>
        <v/>
      </c>
      <c r="T556" t="str">
        <f>IF($A556="","",SUMIFS(AI_PF!$CA:$CA,AI_PF!$A:$A,$A556))</f>
        <v/>
      </c>
      <c r="U556" t="str">
        <f>IF($A556="","",SUMIFS(AI_PF!$CE:$CE,AI_PF!$A:$A,$A556))</f>
        <v/>
      </c>
      <c r="V556" t="str">
        <f>IF($A556="","",IFERROR(VLOOKUP($A556,AI_PF!$A:$CO,93,FALSE),""))</f>
        <v/>
      </c>
      <c r="W556" t="str">
        <f>IF($A556="","",COUNTIF(AI_PF!$A:$A,$A556))</f>
        <v/>
      </c>
      <c r="X556" t="str">
        <f>IF($A556="","",COUNTIF(LookThrough!$A:$A,J556))</f>
        <v/>
      </c>
    </row>
    <row r="557" spans="2:24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IF($A557="","",IFERROR(VLOOKUP($A557,Data_Raw!$A:$G,5,FALSE),""))</f>
        <v/>
      </c>
      <c r="O557" t="str">
        <f>IF($A557="","",IFERROR(VLOOKUP($A557,Data_Raw!$A:$G,6,FALSE),""))</f>
        <v/>
      </c>
      <c r="P557" t="str">
        <f>IF($A557="","",IFERROR(VLOOKUP($A557,Data_Raw!$A:$G,7,FALSE),""))</f>
        <v/>
      </c>
      <c r="Q557" t="str">
        <f>IF($A557="","",SUMIFS(AI_PF!$AP:$AP,AI_PF!$A:$A,$A557))</f>
        <v/>
      </c>
      <c r="R557" t="str">
        <f>IF($A557="","",SUMIFS(AI_PF!$AW:$AW,AI_PF!$A:$A,$A557))</f>
        <v/>
      </c>
      <c r="S557" t="str">
        <f>IF($A557="","",SUMIFS(AI_PF!$AZ:$AZ,AI_PF!$A:$A,$A557))</f>
        <v/>
      </c>
      <c r="T557" t="str">
        <f>IF($A557="","",SUMIFS(AI_PF!$CA:$CA,AI_PF!$A:$A,$A557))</f>
        <v/>
      </c>
      <c r="U557" t="str">
        <f>IF($A557="","",SUMIFS(AI_PF!$CE:$CE,AI_PF!$A:$A,$A557))</f>
        <v/>
      </c>
      <c r="V557" t="str">
        <f>IF($A557="","",IFERROR(VLOOKUP($A557,AI_PF!$A:$CO,93,FALSE),""))</f>
        <v/>
      </c>
      <c r="W557" t="str">
        <f>IF($A557="","",COUNTIF(AI_PF!$A:$A,$A557))</f>
        <v/>
      </c>
      <c r="X557" t="str">
        <f>IF($A557="","",COUNTIF(LookThrough!$A:$A,J557))</f>
        <v/>
      </c>
    </row>
    <row r="558" spans="2:24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IF($A558="","",IFERROR(VLOOKUP($A558,Data_Raw!$A:$G,5,FALSE),""))</f>
        <v/>
      </c>
      <c r="O558" t="str">
        <f>IF($A558="","",IFERROR(VLOOKUP($A558,Data_Raw!$A:$G,6,FALSE),""))</f>
        <v/>
      </c>
      <c r="P558" t="str">
        <f>IF($A558="","",IFERROR(VLOOKUP($A558,Data_Raw!$A:$G,7,FALSE),""))</f>
        <v/>
      </c>
      <c r="Q558" t="str">
        <f>IF($A558="","",SUMIFS(AI_PF!$AP:$AP,AI_PF!$A:$A,$A558))</f>
        <v/>
      </c>
      <c r="R558" t="str">
        <f>IF($A558="","",SUMIFS(AI_PF!$AW:$AW,AI_PF!$A:$A,$A558))</f>
        <v/>
      </c>
      <c r="S558" t="str">
        <f>IF($A558="","",SUMIFS(AI_PF!$AZ:$AZ,AI_PF!$A:$A,$A558))</f>
        <v/>
      </c>
      <c r="T558" t="str">
        <f>IF($A558="","",SUMIFS(AI_PF!$CA:$CA,AI_PF!$A:$A,$A558))</f>
        <v/>
      </c>
      <c r="U558" t="str">
        <f>IF($A558="","",SUMIFS(AI_PF!$CE:$CE,AI_PF!$A:$A,$A558))</f>
        <v/>
      </c>
      <c r="V558" t="str">
        <f>IF($A558="","",IFERROR(VLOOKUP($A558,AI_PF!$A:$CO,93,FALSE),""))</f>
        <v/>
      </c>
      <c r="W558" t="str">
        <f>IF($A558="","",COUNTIF(AI_PF!$A:$A,$A558))</f>
        <v/>
      </c>
      <c r="X558" t="str">
        <f>IF($A558="","",COUNTIF(LookThrough!$A:$A,J558))</f>
        <v/>
      </c>
    </row>
    <row r="559" spans="2:24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IF($A559="","",IFERROR(VLOOKUP($A559,Data_Raw!$A:$G,5,FALSE),""))</f>
        <v/>
      </c>
      <c r="O559" t="str">
        <f>IF($A559="","",IFERROR(VLOOKUP($A559,Data_Raw!$A:$G,6,FALSE),""))</f>
        <v/>
      </c>
      <c r="P559" t="str">
        <f>IF($A559="","",IFERROR(VLOOKUP($A559,Data_Raw!$A:$G,7,FALSE),""))</f>
        <v/>
      </c>
      <c r="Q559" t="str">
        <f>IF($A559="","",SUMIFS(AI_PF!$AP:$AP,AI_PF!$A:$A,$A559))</f>
        <v/>
      </c>
      <c r="R559" t="str">
        <f>IF($A559="","",SUMIFS(AI_PF!$AW:$AW,AI_PF!$A:$A,$A559))</f>
        <v/>
      </c>
      <c r="S559" t="str">
        <f>IF($A559="","",SUMIFS(AI_PF!$AZ:$AZ,AI_PF!$A:$A,$A559))</f>
        <v/>
      </c>
      <c r="T559" t="str">
        <f>IF($A559="","",SUMIFS(AI_PF!$CA:$CA,AI_PF!$A:$A,$A559))</f>
        <v/>
      </c>
      <c r="U559" t="str">
        <f>IF($A559="","",SUMIFS(AI_PF!$CE:$CE,AI_PF!$A:$A,$A559))</f>
        <v/>
      </c>
      <c r="V559" t="str">
        <f>IF($A559="","",IFERROR(VLOOKUP($A559,AI_PF!$A:$CO,93,FALSE),""))</f>
        <v/>
      </c>
      <c r="W559" t="str">
        <f>IF($A559="","",COUNTIF(AI_PF!$A:$A,$A559))</f>
        <v/>
      </c>
      <c r="X559" t="str">
        <f>IF($A559="","",COUNTIF(LookThrough!$A:$A,J559))</f>
        <v/>
      </c>
    </row>
    <row r="560" spans="2:24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IF($A560="","",IFERROR(VLOOKUP($A560,Data_Raw!$A:$G,5,FALSE),""))</f>
        <v/>
      </c>
      <c r="O560" t="str">
        <f>IF($A560="","",IFERROR(VLOOKUP($A560,Data_Raw!$A:$G,6,FALSE),""))</f>
        <v/>
      </c>
      <c r="P560" t="str">
        <f>IF($A560="","",IFERROR(VLOOKUP($A560,Data_Raw!$A:$G,7,FALSE),""))</f>
        <v/>
      </c>
      <c r="Q560" t="str">
        <f>IF($A560="","",SUMIFS(AI_PF!$AP:$AP,AI_PF!$A:$A,$A560))</f>
        <v/>
      </c>
      <c r="R560" t="str">
        <f>IF($A560="","",SUMIFS(AI_PF!$AW:$AW,AI_PF!$A:$A,$A560))</f>
        <v/>
      </c>
      <c r="S560" t="str">
        <f>IF($A560="","",SUMIFS(AI_PF!$AZ:$AZ,AI_PF!$A:$A,$A560))</f>
        <v/>
      </c>
      <c r="T560" t="str">
        <f>IF($A560="","",SUMIFS(AI_PF!$CA:$CA,AI_PF!$A:$A,$A560))</f>
        <v/>
      </c>
      <c r="U560" t="str">
        <f>IF($A560="","",SUMIFS(AI_PF!$CE:$CE,AI_PF!$A:$A,$A560))</f>
        <v/>
      </c>
      <c r="V560" t="str">
        <f>IF($A560="","",IFERROR(VLOOKUP($A560,AI_PF!$A:$CO,93,FALSE),""))</f>
        <v/>
      </c>
      <c r="W560" t="str">
        <f>IF($A560="","",COUNTIF(AI_PF!$A:$A,$A560))</f>
        <v/>
      </c>
      <c r="X560" t="str">
        <f>IF($A560="","",COUNTIF(LookThrough!$A:$A,J560))</f>
        <v/>
      </c>
    </row>
    <row r="561" spans="2:24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IF($A561="","",IFERROR(VLOOKUP($A561,Data_Raw!$A:$G,5,FALSE),""))</f>
        <v/>
      </c>
      <c r="O561" t="str">
        <f>IF($A561="","",IFERROR(VLOOKUP($A561,Data_Raw!$A:$G,6,FALSE),""))</f>
        <v/>
      </c>
      <c r="P561" t="str">
        <f>IF($A561="","",IFERROR(VLOOKUP($A561,Data_Raw!$A:$G,7,FALSE),""))</f>
        <v/>
      </c>
      <c r="Q561" t="str">
        <f>IF($A561="","",SUMIFS(AI_PF!$AP:$AP,AI_PF!$A:$A,$A561))</f>
        <v/>
      </c>
      <c r="R561" t="str">
        <f>IF($A561="","",SUMIFS(AI_PF!$AW:$AW,AI_PF!$A:$A,$A561))</f>
        <v/>
      </c>
      <c r="S561" t="str">
        <f>IF($A561="","",SUMIFS(AI_PF!$AZ:$AZ,AI_PF!$A:$A,$A561))</f>
        <v/>
      </c>
      <c r="T561" t="str">
        <f>IF($A561="","",SUMIFS(AI_PF!$CA:$CA,AI_PF!$A:$A,$A561))</f>
        <v/>
      </c>
      <c r="U561" t="str">
        <f>IF($A561="","",SUMIFS(AI_PF!$CE:$CE,AI_PF!$A:$A,$A561))</f>
        <v/>
      </c>
      <c r="V561" t="str">
        <f>IF($A561="","",IFERROR(VLOOKUP($A561,AI_PF!$A:$CO,93,FALSE),""))</f>
        <v/>
      </c>
      <c r="W561" t="str">
        <f>IF($A561="","",COUNTIF(AI_PF!$A:$A,$A561))</f>
        <v/>
      </c>
      <c r="X561" t="str">
        <f>IF($A561="","",COUNTIF(LookThrough!$A:$A,J561))</f>
        <v/>
      </c>
    </row>
    <row r="562" spans="2:24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IF($A562="","",IFERROR(VLOOKUP($A562,Data_Raw!$A:$G,5,FALSE),""))</f>
        <v/>
      </c>
      <c r="O562" t="str">
        <f>IF($A562="","",IFERROR(VLOOKUP($A562,Data_Raw!$A:$G,6,FALSE),""))</f>
        <v/>
      </c>
      <c r="P562" t="str">
        <f>IF($A562="","",IFERROR(VLOOKUP($A562,Data_Raw!$A:$G,7,FALSE),""))</f>
        <v/>
      </c>
      <c r="Q562" t="str">
        <f>IF($A562="","",SUMIFS(AI_PF!$AP:$AP,AI_PF!$A:$A,$A562))</f>
        <v/>
      </c>
      <c r="R562" t="str">
        <f>IF($A562="","",SUMIFS(AI_PF!$AW:$AW,AI_PF!$A:$A,$A562))</f>
        <v/>
      </c>
      <c r="S562" t="str">
        <f>IF($A562="","",SUMIFS(AI_PF!$AZ:$AZ,AI_PF!$A:$A,$A562))</f>
        <v/>
      </c>
      <c r="T562" t="str">
        <f>IF($A562="","",SUMIFS(AI_PF!$CA:$CA,AI_PF!$A:$A,$A562))</f>
        <v/>
      </c>
      <c r="U562" t="str">
        <f>IF($A562="","",SUMIFS(AI_PF!$CE:$CE,AI_PF!$A:$A,$A562))</f>
        <v/>
      </c>
      <c r="V562" t="str">
        <f>IF($A562="","",IFERROR(VLOOKUP($A562,AI_PF!$A:$CO,93,FALSE),""))</f>
        <v/>
      </c>
      <c r="W562" t="str">
        <f>IF($A562="","",COUNTIF(AI_PF!$A:$A,$A562))</f>
        <v/>
      </c>
      <c r="X562" t="str">
        <f>IF($A562="","",COUNTIF(LookThrough!$A:$A,J562))</f>
        <v/>
      </c>
    </row>
    <row r="563" spans="2:24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IF($A563="","",IFERROR(VLOOKUP($A563,Data_Raw!$A:$G,5,FALSE),""))</f>
        <v/>
      </c>
      <c r="O563" t="str">
        <f>IF($A563="","",IFERROR(VLOOKUP($A563,Data_Raw!$A:$G,6,FALSE),""))</f>
        <v/>
      </c>
      <c r="P563" t="str">
        <f>IF($A563="","",IFERROR(VLOOKUP($A563,Data_Raw!$A:$G,7,FALSE),""))</f>
        <v/>
      </c>
      <c r="Q563" t="str">
        <f>IF($A563="","",SUMIFS(AI_PF!$AP:$AP,AI_PF!$A:$A,$A563))</f>
        <v/>
      </c>
      <c r="R563" t="str">
        <f>IF($A563="","",SUMIFS(AI_PF!$AW:$AW,AI_PF!$A:$A,$A563))</f>
        <v/>
      </c>
      <c r="S563" t="str">
        <f>IF($A563="","",SUMIFS(AI_PF!$AZ:$AZ,AI_PF!$A:$A,$A563))</f>
        <v/>
      </c>
      <c r="T563" t="str">
        <f>IF($A563="","",SUMIFS(AI_PF!$CA:$CA,AI_PF!$A:$A,$A563))</f>
        <v/>
      </c>
      <c r="U563" t="str">
        <f>IF($A563="","",SUMIFS(AI_PF!$CE:$CE,AI_PF!$A:$A,$A563))</f>
        <v/>
      </c>
      <c r="V563" t="str">
        <f>IF($A563="","",IFERROR(VLOOKUP($A563,AI_PF!$A:$CO,93,FALSE),""))</f>
        <v/>
      </c>
      <c r="W563" t="str">
        <f>IF($A563="","",COUNTIF(AI_PF!$A:$A,$A563))</f>
        <v/>
      </c>
      <c r="X563" t="str">
        <f>IF($A563="","",COUNTIF(LookThrough!$A:$A,J563))</f>
        <v/>
      </c>
    </row>
    <row r="564" spans="2:24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IF($A564="","",IFERROR(VLOOKUP($A564,Data_Raw!$A:$G,5,FALSE),""))</f>
        <v/>
      </c>
      <c r="O564" t="str">
        <f>IF($A564="","",IFERROR(VLOOKUP($A564,Data_Raw!$A:$G,6,FALSE),""))</f>
        <v/>
      </c>
      <c r="P564" t="str">
        <f>IF($A564="","",IFERROR(VLOOKUP($A564,Data_Raw!$A:$G,7,FALSE),""))</f>
        <v/>
      </c>
      <c r="Q564" t="str">
        <f>IF($A564="","",SUMIFS(AI_PF!$AP:$AP,AI_PF!$A:$A,$A564))</f>
        <v/>
      </c>
      <c r="R564" t="str">
        <f>IF($A564="","",SUMIFS(AI_PF!$AW:$AW,AI_PF!$A:$A,$A564))</f>
        <v/>
      </c>
      <c r="S564" t="str">
        <f>IF($A564="","",SUMIFS(AI_PF!$AZ:$AZ,AI_PF!$A:$A,$A564))</f>
        <v/>
      </c>
      <c r="T564" t="str">
        <f>IF($A564="","",SUMIFS(AI_PF!$CA:$CA,AI_PF!$A:$A,$A564))</f>
        <v/>
      </c>
      <c r="U564" t="str">
        <f>IF($A564="","",SUMIFS(AI_PF!$CE:$CE,AI_PF!$A:$A,$A564))</f>
        <v/>
      </c>
      <c r="V564" t="str">
        <f>IF($A564="","",IFERROR(VLOOKUP($A564,AI_PF!$A:$CO,93,FALSE),""))</f>
        <v/>
      </c>
      <c r="W564" t="str">
        <f>IF($A564="","",COUNTIF(AI_PF!$A:$A,$A564))</f>
        <v/>
      </c>
      <c r="X564" t="str">
        <f>IF($A564="","",COUNTIF(LookThrough!$A:$A,J564))</f>
        <v/>
      </c>
    </row>
    <row r="565" spans="2:24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IF($A565="","",IFERROR(VLOOKUP($A565,Data_Raw!$A:$G,5,FALSE),""))</f>
        <v/>
      </c>
      <c r="O565" t="str">
        <f>IF($A565="","",IFERROR(VLOOKUP($A565,Data_Raw!$A:$G,6,FALSE),""))</f>
        <v/>
      </c>
      <c r="P565" t="str">
        <f>IF($A565="","",IFERROR(VLOOKUP($A565,Data_Raw!$A:$G,7,FALSE),""))</f>
        <v/>
      </c>
      <c r="Q565" t="str">
        <f>IF($A565="","",SUMIFS(AI_PF!$AP:$AP,AI_PF!$A:$A,$A565))</f>
        <v/>
      </c>
      <c r="R565" t="str">
        <f>IF($A565="","",SUMIFS(AI_PF!$AW:$AW,AI_PF!$A:$A,$A565))</f>
        <v/>
      </c>
      <c r="S565" t="str">
        <f>IF($A565="","",SUMIFS(AI_PF!$AZ:$AZ,AI_PF!$A:$A,$A565))</f>
        <v/>
      </c>
      <c r="T565" t="str">
        <f>IF($A565="","",SUMIFS(AI_PF!$CA:$CA,AI_PF!$A:$A,$A565))</f>
        <v/>
      </c>
      <c r="U565" t="str">
        <f>IF($A565="","",SUMIFS(AI_PF!$CE:$CE,AI_PF!$A:$A,$A565))</f>
        <v/>
      </c>
      <c r="V565" t="str">
        <f>IF($A565="","",IFERROR(VLOOKUP($A565,AI_PF!$A:$CO,93,FALSE),""))</f>
        <v/>
      </c>
      <c r="W565" t="str">
        <f>IF($A565="","",COUNTIF(AI_PF!$A:$A,$A565))</f>
        <v/>
      </c>
      <c r="X565" t="str">
        <f>IF($A565="","",COUNTIF(LookThrough!$A:$A,J565))</f>
        <v/>
      </c>
    </row>
    <row r="566" spans="2:24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IF($A566="","",IFERROR(VLOOKUP($A566,Data_Raw!$A:$G,5,FALSE),""))</f>
        <v/>
      </c>
      <c r="O566" t="str">
        <f>IF($A566="","",IFERROR(VLOOKUP($A566,Data_Raw!$A:$G,6,FALSE),""))</f>
        <v/>
      </c>
      <c r="P566" t="str">
        <f>IF($A566="","",IFERROR(VLOOKUP($A566,Data_Raw!$A:$G,7,FALSE),""))</f>
        <v/>
      </c>
      <c r="Q566" t="str">
        <f>IF($A566="","",SUMIFS(AI_PF!$AP:$AP,AI_PF!$A:$A,$A566))</f>
        <v/>
      </c>
      <c r="R566" t="str">
        <f>IF($A566="","",SUMIFS(AI_PF!$AW:$AW,AI_PF!$A:$A,$A566))</f>
        <v/>
      </c>
      <c r="S566" t="str">
        <f>IF($A566="","",SUMIFS(AI_PF!$AZ:$AZ,AI_PF!$A:$A,$A566))</f>
        <v/>
      </c>
      <c r="T566" t="str">
        <f>IF($A566="","",SUMIFS(AI_PF!$CA:$CA,AI_PF!$A:$A,$A566))</f>
        <v/>
      </c>
      <c r="U566" t="str">
        <f>IF($A566="","",SUMIFS(AI_PF!$CE:$CE,AI_PF!$A:$A,$A566))</f>
        <v/>
      </c>
      <c r="V566" t="str">
        <f>IF($A566="","",IFERROR(VLOOKUP($A566,AI_PF!$A:$CO,93,FALSE),""))</f>
        <v/>
      </c>
      <c r="W566" t="str">
        <f>IF($A566="","",COUNTIF(AI_PF!$A:$A,$A566))</f>
        <v/>
      </c>
      <c r="X566" t="str">
        <f>IF($A566="","",COUNTIF(LookThrough!$A:$A,J566))</f>
        <v/>
      </c>
    </row>
    <row r="567" spans="2:24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IF($A567="","",IFERROR(VLOOKUP($A567,Data_Raw!$A:$G,5,FALSE),""))</f>
        <v/>
      </c>
      <c r="O567" t="str">
        <f>IF($A567="","",IFERROR(VLOOKUP($A567,Data_Raw!$A:$G,6,FALSE),""))</f>
        <v/>
      </c>
      <c r="P567" t="str">
        <f>IF($A567="","",IFERROR(VLOOKUP($A567,Data_Raw!$A:$G,7,FALSE),""))</f>
        <v/>
      </c>
      <c r="Q567" t="str">
        <f>IF($A567="","",SUMIFS(AI_PF!$AP:$AP,AI_PF!$A:$A,$A567))</f>
        <v/>
      </c>
      <c r="R567" t="str">
        <f>IF($A567="","",SUMIFS(AI_PF!$AW:$AW,AI_PF!$A:$A,$A567))</f>
        <v/>
      </c>
      <c r="S567" t="str">
        <f>IF($A567="","",SUMIFS(AI_PF!$AZ:$AZ,AI_PF!$A:$A,$A567))</f>
        <v/>
      </c>
      <c r="T567" t="str">
        <f>IF($A567="","",SUMIFS(AI_PF!$CA:$CA,AI_PF!$A:$A,$A567))</f>
        <v/>
      </c>
      <c r="U567" t="str">
        <f>IF($A567="","",SUMIFS(AI_PF!$CE:$CE,AI_PF!$A:$A,$A567))</f>
        <v/>
      </c>
      <c r="V567" t="str">
        <f>IF($A567="","",IFERROR(VLOOKUP($A567,AI_PF!$A:$CO,93,FALSE),""))</f>
        <v/>
      </c>
      <c r="W567" t="str">
        <f>IF($A567="","",COUNTIF(AI_PF!$A:$A,$A567))</f>
        <v/>
      </c>
      <c r="X567" t="str">
        <f>IF($A567="","",COUNTIF(LookThrough!$A:$A,J567))</f>
        <v/>
      </c>
    </row>
    <row r="568" spans="2:24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IF($A568="","",IFERROR(VLOOKUP($A568,Data_Raw!$A:$G,5,FALSE),""))</f>
        <v/>
      </c>
      <c r="O568" t="str">
        <f>IF($A568="","",IFERROR(VLOOKUP($A568,Data_Raw!$A:$G,6,FALSE),""))</f>
        <v/>
      </c>
      <c r="P568" t="str">
        <f>IF($A568="","",IFERROR(VLOOKUP($A568,Data_Raw!$A:$G,7,FALSE),""))</f>
        <v/>
      </c>
      <c r="Q568" t="str">
        <f>IF($A568="","",SUMIFS(AI_PF!$AP:$AP,AI_PF!$A:$A,$A568))</f>
        <v/>
      </c>
      <c r="R568" t="str">
        <f>IF($A568="","",SUMIFS(AI_PF!$AW:$AW,AI_PF!$A:$A,$A568))</f>
        <v/>
      </c>
      <c r="S568" t="str">
        <f>IF($A568="","",SUMIFS(AI_PF!$AZ:$AZ,AI_PF!$A:$A,$A568))</f>
        <v/>
      </c>
      <c r="T568" t="str">
        <f>IF($A568="","",SUMIFS(AI_PF!$CA:$CA,AI_PF!$A:$A,$A568))</f>
        <v/>
      </c>
      <c r="U568" t="str">
        <f>IF($A568="","",SUMIFS(AI_PF!$CE:$CE,AI_PF!$A:$A,$A568))</f>
        <v/>
      </c>
      <c r="V568" t="str">
        <f>IF($A568="","",IFERROR(VLOOKUP($A568,AI_PF!$A:$CO,93,FALSE),""))</f>
        <v/>
      </c>
      <c r="W568" t="str">
        <f>IF($A568="","",COUNTIF(AI_PF!$A:$A,$A568))</f>
        <v/>
      </c>
      <c r="X568" t="str">
        <f>IF($A568="","",COUNTIF(LookThrough!$A:$A,J568))</f>
        <v/>
      </c>
    </row>
    <row r="569" spans="2:24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IF($A569="","",IFERROR(VLOOKUP($A569,Data_Raw!$A:$G,5,FALSE),""))</f>
        <v/>
      </c>
      <c r="O569" t="str">
        <f>IF($A569="","",IFERROR(VLOOKUP($A569,Data_Raw!$A:$G,6,FALSE),""))</f>
        <v/>
      </c>
      <c r="P569" t="str">
        <f>IF($A569="","",IFERROR(VLOOKUP($A569,Data_Raw!$A:$G,7,FALSE),""))</f>
        <v/>
      </c>
      <c r="Q569" t="str">
        <f>IF($A569="","",SUMIFS(AI_PF!$AP:$AP,AI_PF!$A:$A,$A569))</f>
        <v/>
      </c>
      <c r="R569" t="str">
        <f>IF($A569="","",SUMIFS(AI_PF!$AW:$AW,AI_PF!$A:$A,$A569))</f>
        <v/>
      </c>
      <c r="S569" t="str">
        <f>IF($A569="","",SUMIFS(AI_PF!$AZ:$AZ,AI_PF!$A:$A,$A569))</f>
        <v/>
      </c>
      <c r="T569" t="str">
        <f>IF($A569="","",SUMIFS(AI_PF!$CA:$CA,AI_PF!$A:$A,$A569))</f>
        <v/>
      </c>
      <c r="U569" t="str">
        <f>IF($A569="","",SUMIFS(AI_PF!$CE:$CE,AI_PF!$A:$A,$A569))</f>
        <v/>
      </c>
      <c r="V569" t="str">
        <f>IF($A569="","",IFERROR(VLOOKUP($A569,AI_PF!$A:$CO,93,FALSE),""))</f>
        <v/>
      </c>
      <c r="W569" t="str">
        <f>IF($A569="","",COUNTIF(AI_PF!$A:$A,$A569))</f>
        <v/>
      </c>
      <c r="X569" t="str">
        <f>IF($A569="","",COUNTIF(LookThrough!$A:$A,J569))</f>
        <v/>
      </c>
    </row>
    <row r="570" spans="2:24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IF($A570="","",IFERROR(VLOOKUP($A570,Data_Raw!$A:$G,5,FALSE),""))</f>
        <v/>
      </c>
      <c r="O570" t="str">
        <f>IF($A570="","",IFERROR(VLOOKUP($A570,Data_Raw!$A:$G,6,FALSE),""))</f>
        <v/>
      </c>
      <c r="P570" t="str">
        <f>IF($A570="","",IFERROR(VLOOKUP($A570,Data_Raw!$A:$G,7,FALSE),""))</f>
        <v/>
      </c>
      <c r="Q570" t="str">
        <f>IF($A570="","",SUMIFS(AI_PF!$AP:$AP,AI_PF!$A:$A,$A570))</f>
        <v/>
      </c>
      <c r="R570" t="str">
        <f>IF($A570="","",SUMIFS(AI_PF!$AW:$AW,AI_PF!$A:$A,$A570))</f>
        <v/>
      </c>
      <c r="S570" t="str">
        <f>IF($A570="","",SUMIFS(AI_PF!$AZ:$AZ,AI_PF!$A:$A,$A570))</f>
        <v/>
      </c>
      <c r="T570" t="str">
        <f>IF($A570="","",SUMIFS(AI_PF!$CA:$CA,AI_PF!$A:$A,$A570))</f>
        <v/>
      </c>
      <c r="U570" t="str">
        <f>IF($A570="","",SUMIFS(AI_PF!$CE:$CE,AI_PF!$A:$A,$A570))</f>
        <v/>
      </c>
      <c r="V570" t="str">
        <f>IF($A570="","",IFERROR(VLOOKUP($A570,AI_PF!$A:$CO,93,FALSE),""))</f>
        <v/>
      </c>
      <c r="W570" t="str">
        <f>IF($A570="","",COUNTIF(AI_PF!$A:$A,$A570))</f>
        <v/>
      </c>
      <c r="X570" t="str">
        <f>IF($A570="","",COUNTIF(LookThrough!$A:$A,J570))</f>
        <v/>
      </c>
    </row>
    <row r="571" spans="2:24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IF($A571="","",IFERROR(VLOOKUP($A571,Data_Raw!$A:$G,5,FALSE),""))</f>
        <v/>
      </c>
      <c r="O571" t="str">
        <f>IF($A571="","",IFERROR(VLOOKUP($A571,Data_Raw!$A:$G,6,FALSE),""))</f>
        <v/>
      </c>
      <c r="P571" t="str">
        <f>IF($A571="","",IFERROR(VLOOKUP($A571,Data_Raw!$A:$G,7,FALSE),""))</f>
        <v/>
      </c>
      <c r="Q571" t="str">
        <f>IF($A571="","",SUMIFS(AI_PF!$AP:$AP,AI_PF!$A:$A,$A571))</f>
        <v/>
      </c>
      <c r="R571" t="str">
        <f>IF($A571="","",SUMIFS(AI_PF!$AW:$AW,AI_PF!$A:$A,$A571))</f>
        <v/>
      </c>
      <c r="S571" t="str">
        <f>IF($A571="","",SUMIFS(AI_PF!$AZ:$AZ,AI_PF!$A:$A,$A571))</f>
        <v/>
      </c>
      <c r="T571" t="str">
        <f>IF($A571="","",SUMIFS(AI_PF!$CA:$CA,AI_PF!$A:$A,$A571))</f>
        <v/>
      </c>
      <c r="U571" t="str">
        <f>IF($A571="","",SUMIFS(AI_PF!$CE:$CE,AI_PF!$A:$A,$A571))</f>
        <v/>
      </c>
      <c r="V571" t="str">
        <f>IF($A571="","",IFERROR(VLOOKUP($A571,AI_PF!$A:$CO,93,FALSE),""))</f>
        <v/>
      </c>
      <c r="W571" t="str">
        <f>IF($A571="","",COUNTIF(AI_PF!$A:$A,$A571))</f>
        <v/>
      </c>
      <c r="X571" t="str">
        <f>IF($A571="","",COUNTIF(LookThrough!$A:$A,J571))</f>
        <v/>
      </c>
    </row>
    <row r="572" spans="2:24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IF($A572="","",IFERROR(VLOOKUP($A572,Data_Raw!$A:$G,5,FALSE),""))</f>
        <v/>
      </c>
      <c r="O572" t="str">
        <f>IF($A572="","",IFERROR(VLOOKUP($A572,Data_Raw!$A:$G,6,FALSE),""))</f>
        <v/>
      </c>
      <c r="P572" t="str">
        <f>IF($A572="","",IFERROR(VLOOKUP($A572,Data_Raw!$A:$G,7,FALSE),""))</f>
        <v/>
      </c>
      <c r="Q572" t="str">
        <f>IF($A572="","",SUMIFS(AI_PF!$AP:$AP,AI_PF!$A:$A,$A572))</f>
        <v/>
      </c>
      <c r="R572" t="str">
        <f>IF($A572="","",SUMIFS(AI_PF!$AW:$AW,AI_PF!$A:$A,$A572))</f>
        <v/>
      </c>
      <c r="S572" t="str">
        <f>IF($A572="","",SUMIFS(AI_PF!$AZ:$AZ,AI_PF!$A:$A,$A572))</f>
        <v/>
      </c>
      <c r="T572" t="str">
        <f>IF($A572="","",SUMIFS(AI_PF!$CA:$CA,AI_PF!$A:$A,$A572))</f>
        <v/>
      </c>
      <c r="U572" t="str">
        <f>IF($A572="","",SUMIFS(AI_PF!$CE:$CE,AI_PF!$A:$A,$A572))</f>
        <v/>
      </c>
      <c r="V572" t="str">
        <f>IF($A572="","",IFERROR(VLOOKUP($A572,AI_PF!$A:$CO,93,FALSE),""))</f>
        <v/>
      </c>
      <c r="W572" t="str">
        <f>IF($A572="","",COUNTIF(AI_PF!$A:$A,$A572))</f>
        <v/>
      </c>
      <c r="X572" t="str">
        <f>IF($A572="","",COUNTIF(LookThrough!$A:$A,J572))</f>
        <v/>
      </c>
    </row>
    <row r="573" spans="2:24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IF($A573="","",IFERROR(VLOOKUP($A573,Data_Raw!$A:$G,5,FALSE),""))</f>
        <v/>
      </c>
      <c r="O573" t="str">
        <f>IF($A573="","",IFERROR(VLOOKUP($A573,Data_Raw!$A:$G,6,FALSE),""))</f>
        <v/>
      </c>
      <c r="P573" t="str">
        <f>IF($A573="","",IFERROR(VLOOKUP($A573,Data_Raw!$A:$G,7,FALSE),""))</f>
        <v/>
      </c>
      <c r="Q573" t="str">
        <f>IF($A573="","",SUMIFS(AI_PF!$AP:$AP,AI_PF!$A:$A,$A573))</f>
        <v/>
      </c>
      <c r="R573" t="str">
        <f>IF($A573="","",SUMIFS(AI_PF!$AW:$AW,AI_PF!$A:$A,$A573))</f>
        <v/>
      </c>
      <c r="S573" t="str">
        <f>IF($A573="","",SUMIFS(AI_PF!$AZ:$AZ,AI_PF!$A:$A,$A573))</f>
        <v/>
      </c>
      <c r="T573" t="str">
        <f>IF($A573="","",SUMIFS(AI_PF!$CA:$CA,AI_PF!$A:$A,$A573))</f>
        <v/>
      </c>
      <c r="U573" t="str">
        <f>IF($A573="","",SUMIFS(AI_PF!$CE:$CE,AI_PF!$A:$A,$A573))</f>
        <v/>
      </c>
      <c r="V573" t="str">
        <f>IF($A573="","",IFERROR(VLOOKUP($A573,AI_PF!$A:$CO,93,FALSE),""))</f>
        <v/>
      </c>
      <c r="W573" t="str">
        <f>IF($A573="","",COUNTIF(AI_PF!$A:$A,$A573))</f>
        <v/>
      </c>
      <c r="X573" t="str">
        <f>IF($A573="","",COUNTIF(LookThrough!$A:$A,J573))</f>
        <v/>
      </c>
    </row>
    <row r="574" spans="2:24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IF($A574="","",IFERROR(VLOOKUP($A574,Data_Raw!$A:$G,5,FALSE),""))</f>
        <v/>
      </c>
      <c r="O574" t="str">
        <f>IF($A574="","",IFERROR(VLOOKUP($A574,Data_Raw!$A:$G,6,FALSE),""))</f>
        <v/>
      </c>
      <c r="P574" t="str">
        <f>IF($A574="","",IFERROR(VLOOKUP($A574,Data_Raw!$A:$G,7,FALSE),""))</f>
        <v/>
      </c>
      <c r="Q574" t="str">
        <f>IF($A574="","",SUMIFS(AI_PF!$AP:$AP,AI_PF!$A:$A,$A574))</f>
        <v/>
      </c>
      <c r="R574" t="str">
        <f>IF($A574="","",SUMIFS(AI_PF!$AW:$AW,AI_PF!$A:$A,$A574))</f>
        <v/>
      </c>
      <c r="S574" t="str">
        <f>IF($A574="","",SUMIFS(AI_PF!$AZ:$AZ,AI_PF!$A:$A,$A574))</f>
        <v/>
      </c>
      <c r="T574" t="str">
        <f>IF($A574="","",SUMIFS(AI_PF!$CA:$CA,AI_PF!$A:$A,$A574))</f>
        <v/>
      </c>
      <c r="U574" t="str">
        <f>IF($A574="","",SUMIFS(AI_PF!$CE:$CE,AI_PF!$A:$A,$A574))</f>
        <v/>
      </c>
      <c r="V574" t="str">
        <f>IF($A574="","",IFERROR(VLOOKUP($A574,AI_PF!$A:$CO,93,FALSE),""))</f>
        <v/>
      </c>
      <c r="W574" t="str">
        <f>IF($A574="","",COUNTIF(AI_PF!$A:$A,$A574))</f>
        <v/>
      </c>
      <c r="X574" t="str">
        <f>IF($A574="","",COUNTIF(LookThrough!$A:$A,J574))</f>
        <v/>
      </c>
    </row>
    <row r="575" spans="2:24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IF($A575="","",IFERROR(VLOOKUP($A575,Data_Raw!$A:$G,5,FALSE),""))</f>
        <v/>
      </c>
      <c r="O575" t="str">
        <f>IF($A575="","",IFERROR(VLOOKUP($A575,Data_Raw!$A:$G,6,FALSE),""))</f>
        <v/>
      </c>
      <c r="P575" t="str">
        <f>IF($A575="","",IFERROR(VLOOKUP($A575,Data_Raw!$A:$G,7,FALSE),""))</f>
        <v/>
      </c>
      <c r="Q575" t="str">
        <f>IF($A575="","",SUMIFS(AI_PF!$AP:$AP,AI_PF!$A:$A,$A575))</f>
        <v/>
      </c>
      <c r="R575" t="str">
        <f>IF($A575="","",SUMIFS(AI_PF!$AW:$AW,AI_PF!$A:$A,$A575))</f>
        <v/>
      </c>
      <c r="S575" t="str">
        <f>IF($A575="","",SUMIFS(AI_PF!$AZ:$AZ,AI_PF!$A:$A,$A575))</f>
        <v/>
      </c>
      <c r="T575" t="str">
        <f>IF($A575="","",SUMIFS(AI_PF!$CA:$CA,AI_PF!$A:$A,$A575))</f>
        <v/>
      </c>
      <c r="U575" t="str">
        <f>IF($A575="","",SUMIFS(AI_PF!$CE:$CE,AI_PF!$A:$A,$A575))</f>
        <v/>
      </c>
      <c r="V575" t="str">
        <f>IF($A575="","",IFERROR(VLOOKUP($A575,AI_PF!$A:$CO,93,FALSE),""))</f>
        <v/>
      </c>
      <c r="W575" t="str">
        <f>IF($A575="","",COUNTIF(AI_PF!$A:$A,$A575))</f>
        <v/>
      </c>
      <c r="X575" t="str">
        <f>IF($A575="","",COUNTIF(LookThrough!$A:$A,J575))</f>
        <v/>
      </c>
    </row>
    <row r="576" spans="2:24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IF($A576="","",IFERROR(VLOOKUP($A576,Data_Raw!$A:$G,5,FALSE),""))</f>
        <v/>
      </c>
      <c r="O576" t="str">
        <f>IF($A576="","",IFERROR(VLOOKUP($A576,Data_Raw!$A:$G,6,FALSE),""))</f>
        <v/>
      </c>
      <c r="P576" t="str">
        <f>IF($A576="","",IFERROR(VLOOKUP($A576,Data_Raw!$A:$G,7,FALSE),""))</f>
        <v/>
      </c>
      <c r="Q576" t="str">
        <f>IF($A576="","",SUMIFS(AI_PF!$AP:$AP,AI_PF!$A:$A,$A576))</f>
        <v/>
      </c>
      <c r="R576" t="str">
        <f>IF($A576="","",SUMIFS(AI_PF!$AW:$AW,AI_PF!$A:$A,$A576))</f>
        <v/>
      </c>
      <c r="S576" t="str">
        <f>IF($A576="","",SUMIFS(AI_PF!$AZ:$AZ,AI_PF!$A:$A,$A576))</f>
        <v/>
      </c>
      <c r="T576" t="str">
        <f>IF($A576="","",SUMIFS(AI_PF!$CA:$CA,AI_PF!$A:$A,$A576))</f>
        <v/>
      </c>
      <c r="U576" t="str">
        <f>IF($A576="","",SUMIFS(AI_PF!$CE:$CE,AI_PF!$A:$A,$A576))</f>
        <v/>
      </c>
      <c r="V576" t="str">
        <f>IF($A576="","",IFERROR(VLOOKUP($A576,AI_PF!$A:$CO,93,FALSE),""))</f>
        <v/>
      </c>
      <c r="W576" t="str">
        <f>IF($A576="","",COUNTIF(AI_PF!$A:$A,$A576))</f>
        <v/>
      </c>
      <c r="X576" t="str">
        <f>IF($A576="","",COUNTIF(LookThrough!$A:$A,J576))</f>
        <v/>
      </c>
    </row>
    <row r="577" spans="2:24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IF($A577="","",IFERROR(VLOOKUP($A577,Data_Raw!$A:$G,5,FALSE),""))</f>
        <v/>
      </c>
      <c r="O577" t="str">
        <f>IF($A577="","",IFERROR(VLOOKUP($A577,Data_Raw!$A:$G,6,FALSE),""))</f>
        <v/>
      </c>
      <c r="P577" t="str">
        <f>IF($A577="","",IFERROR(VLOOKUP($A577,Data_Raw!$A:$G,7,FALSE),""))</f>
        <v/>
      </c>
      <c r="Q577" t="str">
        <f>IF($A577="","",SUMIFS(AI_PF!$AP:$AP,AI_PF!$A:$A,$A577))</f>
        <v/>
      </c>
      <c r="R577" t="str">
        <f>IF($A577="","",SUMIFS(AI_PF!$AW:$AW,AI_PF!$A:$A,$A577))</f>
        <v/>
      </c>
      <c r="S577" t="str">
        <f>IF($A577="","",SUMIFS(AI_PF!$AZ:$AZ,AI_PF!$A:$A,$A577))</f>
        <v/>
      </c>
      <c r="T577" t="str">
        <f>IF($A577="","",SUMIFS(AI_PF!$CA:$CA,AI_PF!$A:$A,$A577))</f>
        <v/>
      </c>
      <c r="U577" t="str">
        <f>IF($A577="","",SUMIFS(AI_PF!$CE:$CE,AI_PF!$A:$A,$A577))</f>
        <v/>
      </c>
      <c r="V577" t="str">
        <f>IF($A577="","",IFERROR(VLOOKUP($A577,AI_PF!$A:$CO,93,FALSE),""))</f>
        <v/>
      </c>
      <c r="W577" t="str">
        <f>IF($A577="","",COUNTIF(AI_PF!$A:$A,$A577))</f>
        <v/>
      </c>
      <c r="X577" t="str">
        <f>IF($A577="","",COUNTIF(LookThrough!$A:$A,J577))</f>
        <v/>
      </c>
    </row>
    <row r="578" spans="2:24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IF($A578="","",IFERROR(VLOOKUP($A578,Data_Raw!$A:$G,5,FALSE),""))</f>
        <v/>
      </c>
      <c r="O578" t="str">
        <f>IF($A578="","",IFERROR(VLOOKUP($A578,Data_Raw!$A:$G,6,FALSE),""))</f>
        <v/>
      </c>
      <c r="P578" t="str">
        <f>IF($A578="","",IFERROR(VLOOKUP($A578,Data_Raw!$A:$G,7,FALSE),""))</f>
        <v/>
      </c>
      <c r="Q578" t="str">
        <f>IF($A578="","",SUMIFS(AI_PF!$AP:$AP,AI_PF!$A:$A,$A578))</f>
        <v/>
      </c>
      <c r="R578" t="str">
        <f>IF($A578="","",SUMIFS(AI_PF!$AW:$AW,AI_PF!$A:$A,$A578))</f>
        <v/>
      </c>
      <c r="S578" t="str">
        <f>IF($A578="","",SUMIFS(AI_PF!$AZ:$AZ,AI_PF!$A:$A,$A578))</f>
        <v/>
      </c>
      <c r="T578" t="str">
        <f>IF($A578="","",SUMIFS(AI_PF!$CA:$CA,AI_PF!$A:$A,$A578))</f>
        <v/>
      </c>
      <c r="U578" t="str">
        <f>IF($A578="","",SUMIFS(AI_PF!$CE:$CE,AI_PF!$A:$A,$A578))</f>
        <v/>
      </c>
      <c r="V578" t="str">
        <f>IF($A578="","",IFERROR(VLOOKUP($A578,AI_PF!$A:$CO,93,FALSE),""))</f>
        <v/>
      </c>
      <c r="W578" t="str">
        <f>IF($A578="","",COUNTIF(AI_PF!$A:$A,$A578))</f>
        <v/>
      </c>
      <c r="X578" t="str">
        <f>IF($A578="","",COUNTIF(LookThrough!$A:$A,J578))</f>
        <v/>
      </c>
    </row>
    <row r="579" spans="2:24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IF($A579="","",IFERROR(VLOOKUP($A579,Data_Raw!$A:$G,5,FALSE),""))</f>
        <v/>
      </c>
      <c r="O579" t="str">
        <f>IF($A579="","",IFERROR(VLOOKUP($A579,Data_Raw!$A:$G,6,FALSE),""))</f>
        <v/>
      </c>
      <c r="P579" t="str">
        <f>IF($A579="","",IFERROR(VLOOKUP($A579,Data_Raw!$A:$G,7,FALSE),""))</f>
        <v/>
      </c>
      <c r="Q579" t="str">
        <f>IF($A579="","",SUMIFS(AI_PF!$AP:$AP,AI_PF!$A:$A,$A579))</f>
        <v/>
      </c>
      <c r="R579" t="str">
        <f>IF($A579="","",SUMIFS(AI_PF!$AW:$AW,AI_PF!$A:$A,$A579))</f>
        <v/>
      </c>
      <c r="S579" t="str">
        <f>IF($A579="","",SUMIFS(AI_PF!$AZ:$AZ,AI_PF!$A:$A,$A579))</f>
        <v/>
      </c>
      <c r="T579" t="str">
        <f>IF($A579="","",SUMIFS(AI_PF!$CA:$CA,AI_PF!$A:$A,$A579))</f>
        <v/>
      </c>
      <c r="U579" t="str">
        <f>IF($A579="","",SUMIFS(AI_PF!$CE:$CE,AI_PF!$A:$A,$A579))</f>
        <v/>
      </c>
      <c r="V579" t="str">
        <f>IF($A579="","",IFERROR(VLOOKUP($A579,AI_PF!$A:$CO,93,FALSE),""))</f>
        <v/>
      </c>
      <c r="W579" t="str">
        <f>IF($A579="","",COUNTIF(AI_PF!$A:$A,$A579))</f>
        <v/>
      </c>
      <c r="X579" t="str">
        <f>IF($A579="","",COUNTIF(LookThrough!$A:$A,J579))</f>
        <v/>
      </c>
    </row>
    <row r="580" spans="2:24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IF($A580="","",IFERROR(VLOOKUP($A580,Data_Raw!$A:$G,5,FALSE),""))</f>
        <v/>
      </c>
      <c r="O580" t="str">
        <f>IF($A580="","",IFERROR(VLOOKUP($A580,Data_Raw!$A:$G,6,FALSE),""))</f>
        <v/>
      </c>
      <c r="P580" t="str">
        <f>IF($A580="","",IFERROR(VLOOKUP($A580,Data_Raw!$A:$G,7,FALSE),""))</f>
        <v/>
      </c>
      <c r="Q580" t="str">
        <f>IF($A580="","",SUMIFS(AI_PF!$AP:$AP,AI_PF!$A:$A,$A580))</f>
        <v/>
      </c>
      <c r="R580" t="str">
        <f>IF($A580="","",SUMIFS(AI_PF!$AW:$AW,AI_PF!$A:$A,$A580))</f>
        <v/>
      </c>
      <c r="S580" t="str">
        <f>IF($A580="","",SUMIFS(AI_PF!$AZ:$AZ,AI_PF!$A:$A,$A580))</f>
        <v/>
      </c>
      <c r="T580" t="str">
        <f>IF($A580="","",SUMIFS(AI_PF!$CA:$CA,AI_PF!$A:$A,$A580))</f>
        <v/>
      </c>
      <c r="U580" t="str">
        <f>IF($A580="","",SUMIFS(AI_PF!$CE:$CE,AI_PF!$A:$A,$A580))</f>
        <v/>
      </c>
      <c r="V580" t="str">
        <f>IF($A580="","",IFERROR(VLOOKUP($A580,AI_PF!$A:$CO,93,FALSE),""))</f>
        <v/>
      </c>
      <c r="W580" t="str">
        <f>IF($A580="","",COUNTIF(AI_PF!$A:$A,$A580))</f>
        <v/>
      </c>
      <c r="X580" t="str">
        <f>IF($A580="","",COUNTIF(LookThrough!$A:$A,J580))</f>
        <v/>
      </c>
    </row>
    <row r="581" spans="2:24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IF($A581="","",IFERROR(VLOOKUP($A581,Data_Raw!$A:$G,5,FALSE),""))</f>
        <v/>
      </c>
      <c r="O581" t="str">
        <f>IF($A581="","",IFERROR(VLOOKUP($A581,Data_Raw!$A:$G,6,FALSE),""))</f>
        <v/>
      </c>
      <c r="P581" t="str">
        <f>IF($A581="","",IFERROR(VLOOKUP($A581,Data_Raw!$A:$G,7,FALSE),""))</f>
        <v/>
      </c>
      <c r="Q581" t="str">
        <f>IF($A581="","",SUMIFS(AI_PF!$AP:$AP,AI_PF!$A:$A,$A581))</f>
        <v/>
      </c>
      <c r="R581" t="str">
        <f>IF($A581="","",SUMIFS(AI_PF!$AW:$AW,AI_PF!$A:$A,$A581))</f>
        <v/>
      </c>
      <c r="S581" t="str">
        <f>IF($A581="","",SUMIFS(AI_PF!$AZ:$AZ,AI_PF!$A:$A,$A581))</f>
        <v/>
      </c>
      <c r="T581" t="str">
        <f>IF($A581="","",SUMIFS(AI_PF!$CA:$CA,AI_PF!$A:$A,$A581))</f>
        <v/>
      </c>
      <c r="U581" t="str">
        <f>IF($A581="","",SUMIFS(AI_PF!$CE:$CE,AI_PF!$A:$A,$A581))</f>
        <v/>
      </c>
      <c r="V581" t="str">
        <f>IF($A581="","",IFERROR(VLOOKUP($A581,AI_PF!$A:$CO,93,FALSE),""))</f>
        <v/>
      </c>
      <c r="W581" t="str">
        <f>IF($A581="","",COUNTIF(AI_PF!$A:$A,$A581))</f>
        <v/>
      </c>
      <c r="X581" t="str">
        <f>IF($A581="","",COUNTIF(LookThrough!$A:$A,J581))</f>
        <v/>
      </c>
    </row>
    <row r="582" spans="2:24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IF($A582="","",IFERROR(VLOOKUP($A582,Data_Raw!$A:$G,5,FALSE),""))</f>
        <v/>
      </c>
      <c r="O582" t="str">
        <f>IF($A582="","",IFERROR(VLOOKUP($A582,Data_Raw!$A:$G,6,FALSE),""))</f>
        <v/>
      </c>
      <c r="P582" t="str">
        <f>IF($A582="","",IFERROR(VLOOKUP($A582,Data_Raw!$A:$G,7,FALSE),""))</f>
        <v/>
      </c>
      <c r="Q582" t="str">
        <f>IF($A582="","",SUMIFS(AI_PF!$AP:$AP,AI_PF!$A:$A,$A582))</f>
        <v/>
      </c>
      <c r="R582" t="str">
        <f>IF($A582="","",SUMIFS(AI_PF!$AW:$AW,AI_PF!$A:$A,$A582))</f>
        <v/>
      </c>
      <c r="S582" t="str">
        <f>IF($A582="","",SUMIFS(AI_PF!$AZ:$AZ,AI_PF!$A:$A,$A582))</f>
        <v/>
      </c>
      <c r="T582" t="str">
        <f>IF($A582="","",SUMIFS(AI_PF!$CA:$CA,AI_PF!$A:$A,$A582))</f>
        <v/>
      </c>
      <c r="U582" t="str">
        <f>IF($A582="","",SUMIFS(AI_PF!$CE:$CE,AI_PF!$A:$A,$A582))</f>
        <v/>
      </c>
      <c r="V582" t="str">
        <f>IF($A582="","",IFERROR(VLOOKUP($A582,AI_PF!$A:$CO,93,FALSE),""))</f>
        <v/>
      </c>
      <c r="W582" t="str">
        <f>IF($A582="","",COUNTIF(AI_PF!$A:$A,$A582))</f>
        <v/>
      </c>
      <c r="X582" t="str">
        <f>IF($A582="","",COUNTIF(LookThrough!$A:$A,J582))</f>
        <v/>
      </c>
    </row>
    <row r="583" spans="2:24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IF($A583="","",IFERROR(VLOOKUP($A583,Data_Raw!$A:$G,5,FALSE),""))</f>
        <v/>
      </c>
      <c r="O583" t="str">
        <f>IF($A583="","",IFERROR(VLOOKUP($A583,Data_Raw!$A:$G,6,FALSE),""))</f>
        <v/>
      </c>
      <c r="P583" t="str">
        <f>IF($A583="","",IFERROR(VLOOKUP($A583,Data_Raw!$A:$G,7,FALSE),""))</f>
        <v/>
      </c>
      <c r="Q583" t="str">
        <f>IF($A583="","",SUMIFS(AI_PF!$AP:$AP,AI_PF!$A:$A,$A583))</f>
        <v/>
      </c>
      <c r="R583" t="str">
        <f>IF($A583="","",SUMIFS(AI_PF!$AW:$AW,AI_PF!$A:$A,$A583))</f>
        <v/>
      </c>
      <c r="S583" t="str">
        <f>IF($A583="","",SUMIFS(AI_PF!$AZ:$AZ,AI_PF!$A:$A,$A583))</f>
        <v/>
      </c>
      <c r="T583" t="str">
        <f>IF($A583="","",SUMIFS(AI_PF!$CA:$CA,AI_PF!$A:$A,$A583))</f>
        <v/>
      </c>
      <c r="U583" t="str">
        <f>IF($A583="","",SUMIFS(AI_PF!$CE:$CE,AI_PF!$A:$A,$A583))</f>
        <v/>
      </c>
      <c r="V583" t="str">
        <f>IF($A583="","",IFERROR(VLOOKUP($A583,AI_PF!$A:$CO,93,FALSE),""))</f>
        <v/>
      </c>
      <c r="W583" t="str">
        <f>IF($A583="","",COUNTIF(AI_PF!$A:$A,$A583))</f>
        <v/>
      </c>
      <c r="X583" t="str">
        <f>IF($A583="","",COUNTIF(LookThrough!$A:$A,J583))</f>
        <v/>
      </c>
    </row>
    <row r="584" spans="2:24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IF($A584="","",IFERROR(VLOOKUP($A584,Data_Raw!$A:$G,5,FALSE),""))</f>
        <v/>
      </c>
      <c r="O584" t="str">
        <f>IF($A584="","",IFERROR(VLOOKUP($A584,Data_Raw!$A:$G,6,FALSE),""))</f>
        <v/>
      </c>
      <c r="P584" t="str">
        <f>IF($A584="","",IFERROR(VLOOKUP($A584,Data_Raw!$A:$G,7,FALSE),""))</f>
        <v/>
      </c>
      <c r="Q584" t="str">
        <f>IF($A584="","",SUMIFS(AI_PF!$AP:$AP,AI_PF!$A:$A,$A584))</f>
        <v/>
      </c>
      <c r="R584" t="str">
        <f>IF($A584="","",SUMIFS(AI_PF!$AW:$AW,AI_PF!$A:$A,$A584))</f>
        <v/>
      </c>
      <c r="S584" t="str">
        <f>IF($A584="","",SUMIFS(AI_PF!$AZ:$AZ,AI_PF!$A:$A,$A584))</f>
        <v/>
      </c>
      <c r="T584" t="str">
        <f>IF($A584="","",SUMIFS(AI_PF!$CA:$CA,AI_PF!$A:$A,$A584))</f>
        <v/>
      </c>
      <c r="U584" t="str">
        <f>IF($A584="","",SUMIFS(AI_PF!$CE:$CE,AI_PF!$A:$A,$A584))</f>
        <v/>
      </c>
      <c r="V584" t="str">
        <f>IF($A584="","",IFERROR(VLOOKUP($A584,AI_PF!$A:$CO,93,FALSE),""))</f>
        <v/>
      </c>
      <c r="W584" t="str">
        <f>IF($A584="","",COUNTIF(AI_PF!$A:$A,$A584))</f>
        <v/>
      </c>
      <c r="X584" t="str">
        <f>IF($A584="","",COUNTIF(LookThrough!$A:$A,J584))</f>
        <v/>
      </c>
    </row>
    <row r="585" spans="2:24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IF($A585="","",IFERROR(VLOOKUP($A585,Data_Raw!$A:$G,5,FALSE),""))</f>
        <v/>
      </c>
      <c r="O585" t="str">
        <f>IF($A585="","",IFERROR(VLOOKUP($A585,Data_Raw!$A:$G,6,FALSE),""))</f>
        <v/>
      </c>
      <c r="P585" t="str">
        <f>IF($A585="","",IFERROR(VLOOKUP($A585,Data_Raw!$A:$G,7,FALSE),""))</f>
        <v/>
      </c>
      <c r="Q585" t="str">
        <f>IF($A585="","",SUMIFS(AI_PF!$AP:$AP,AI_PF!$A:$A,$A585))</f>
        <v/>
      </c>
      <c r="R585" t="str">
        <f>IF($A585="","",SUMIFS(AI_PF!$AW:$AW,AI_PF!$A:$A,$A585))</f>
        <v/>
      </c>
      <c r="S585" t="str">
        <f>IF($A585="","",SUMIFS(AI_PF!$AZ:$AZ,AI_PF!$A:$A,$A585))</f>
        <v/>
      </c>
      <c r="T585" t="str">
        <f>IF($A585="","",SUMIFS(AI_PF!$CA:$CA,AI_PF!$A:$A,$A585))</f>
        <v/>
      </c>
      <c r="U585" t="str">
        <f>IF($A585="","",SUMIFS(AI_PF!$CE:$CE,AI_PF!$A:$A,$A585))</f>
        <v/>
      </c>
      <c r="V585" t="str">
        <f>IF($A585="","",IFERROR(VLOOKUP($A585,AI_PF!$A:$CO,93,FALSE),""))</f>
        <v/>
      </c>
      <c r="W585" t="str">
        <f>IF($A585="","",COUNTIF(AI_PF!$A:$A,$A585))</f>
        <v/>
      </c>
      <c r="X585" t="str">
        <f>IF($A585="","",COUNTIF(LookThrough!$A:$A,J585))</f>
        <v/>
      </c>
    </row>
    <row r="586" spans="2:24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IF($A586="","",IFERROR(VLOOKUP($A586,Data_Raw!$A:$G,5,FALSE),""))</f>
        <v/>
      </c>
      <c r="O586" t="str">
        <f>IF($A586="","",IFERROR(VLOOKUP($A586,Data_Raw!$A:$G,6,FALSE),""))</f>
        <v/>
      </c>
      <c r="P586" t="str">
        <f>IF($A586="","",IFERROR(VLOOKUP($A586,Data_Raw!$A:$G,7,FALSE),""))</f>
        <v/>
      </c>
      <c r="Q586" t="str">
        <f>IF($A586="","",SUMIFS(AI_PF!$AP:$AP,AI_PF!$A:$A,$A586))</f>
        <v/>
      </c>
      <c r="R586" t="str">
        <f>IF($A586="","",SUMIFS(AI_PF!$AW:$AW,AI_PF!$A:$A,$A586))</f>
        <v/>
      </c>
      <c r="S586" t="str">
        <f>IF($A586="","",SUMIFS(AI_PF!$AZ:$AZ,AI_PF!$A:$A,$A586))</f>
        <v/>
      </c>
      <c r="T586" t="str">
        <f>IF($A586="","",SUMIFS(AI_PF!$CA:$CA,AI_PF!$A:$A,$A586))</f>
        <v/>
      </c>
      <c r="U586" t="str">
        <f>IF($A586="","",SUMIFS(AI_PF!$CE:$CE,AI_PF!$A:$A,$A586))</f>
        <v/>
      </c>
      <c r="V586" t="str">
        <f>IF($A586="","",IFERROR(VLOOKUP($A586,AI_PF!$A:$CO,93,FALSE),""))</f>
        <v/>
      </c>
      <c r="W586" t="str">
        <f>IF($A586="","",COUNTIF(AI_PF!$A:$A,$A586))</f>
        <v/>
      </c>
      <c r="X586" t="str">
        <f>IF($A586="","",COUNTIF(LookThrough!$A:$A,J586))</f>
        <v/>
      </c>
    </row>
    <row r="587" spans="2:24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IF($A587="","",IFERROR(VLOOKUP($A587,Data_Raw!$A:$G,5,FALSE),""))</f>
        <v/>
      </c>
      <c r="O587" t="str">
        <f>IF($A587="","",IFERROR(VLOOKUP($A587,Data_Raw!$A:$G,6,FALSE),""))</f>
        <v/>
      </c>
      <c r="P587" t="str">
        <f>IF($A587="","",IFERROR(VLOOKUP($A587,Data_Raw!$A:$G,7,FALSE),""))</f>
        <v/>
      </c>
      <c r="Q587" t="str">
        <f>IF($A587="","",SUMIFS(AI_PF!$AP:$AP,AI_PF!$A:$A,$A587))</f>
        <v/>
      </c>
      <c r="R587" t="str">
        <f>IF($A587="","",SUMIFS(AI_PF!$AW:$AW,AI_PF!$A:$A,$A587))</f>
        <v/>
      </c>
      <c r="S587" t="str">
        <f>IF($A587="","",SUMIFS(AI_PF!$AZ:$AZ,AI_PF!$A:$A,$A587))</f>
        <v/>
      </c>
      <c r="T587" t="str">
        <f>IF($A587="","",SUMIFS(AI_PF!$CA:$CA,AI_PF!$A:$A,$A587))</f>
        <v/>
      </c>
      <c r="U587" t="str">
        <f>IF($A587="","",SUMIFS(AI_PF!$CE:$CE,AI_PF!$A:$A,$A587))</f>
        <v/>
      </c>
      <c r="V587" t="str">
        <f>IF($A587="","",IFERROR(VLOOKUP($A587,AI_PF!$A:$CO,93,FALSE),""))</f>
        <v/>
      </c>
      <c r="W587" t="str">
        <f>IF($A587="","",COUNTIF(AI_PF!$A:$A,$A587))</f>
        <v/>
      </c>
      <c r="X587" t="str">
        <f>IF($A587="","",COUNTIF(LookThrough!$A:$A,J587))</f>
        <v/>
      </c>
    </row>
    <row r="588" spans="2:24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IF($A588="","",IFERROR(VLOOKUP($A588,Data_Raw!$A:$G,5,FALSE),""))</f>
        <v/>
      </c>
      <c r="O588" t="str">
        <f>IF($A588="","",IFERROR(VLOOKUP($A588,Data_Raw!$A:$G,6,FALSE),""))</f>
        <v/>
      </c>
      <c r="P588" t="str">
        <f>IF($A588="","",IFERROR(VLOOKUP($A588,Data_Raw!$A:$G,7,FALSE),""))</f>
        <v/>
      </c>
      <c r="Q588" t="str">
        <f>IF($A588="","",SUMIFS(AI_PF!$AP:$AP,AI_PF!$A:$A,$A588))</f>
        <v/>
      </c>
      <c r="R588" t="str">
        <f>IF($A588="","",SUMIFS(AI_PF!$AW:$AW,AI_PF!$A:$A,$A588))</f>
        <v/>
      </c>
      <c r="S588" t="str">
        <f>IF($A588="","",SUMIFS(AI_PF!$AZ:$AZ,AI_PF!$A:$A,$A588))</f>
        <v/>
      </c>
      <c r="T588" t="str">
        <f>IF($A588="","",SUMIFS(AI_PF!$CA:$CA,AI_PF!$A:$A,$A588))</f>
        <v/>
      </c>
      <c r="U588" t="str">
        <f>IF($A588="","",SUMIFS(AI_PF!$CE:$CE,AI_PF!$A:$A,$A588))</f>
        <v/>
      </c>
      <c r="V588" t="str">
        <f>IF($A588="","",IFERROR(VLOOKUP($A588,AI_PF!$A:$CO,93,FALSE),""))</f>
        <v/>
      </c>
      <c r="W588" t="str">
        <f>IF($A588="","",COUNTIF(AI_PF!$A:$A,$A588))</f>
        <v/>
      </c>
      <c r="X588" t="str">
        <f>IF($A588="","",COUNTIF(LookThrough!$A:$A,J588))</f>
        <v/>
      </c>
    </row>
    <row r="589" spans="2:24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IF($A589="","",IFERROR(VLOOKUP($A589,Data_Raw!$A:$G,5,FALSE),""))</f>
        <v/>
      </c>
      <c r="O589" t="str">
        <f>IF($A589="","",IFERROR(VLOOKUP($A589,Data_Raw!$A:$G,6,FALSE),""))</f>
        <v/>
      </c>
      <c r="P589" t="str">
        <f>IF($A589="","",IFERROR(VLOOKUP($A589,Data_Raw!$A:$G,7,FALSE),""))</f>
        <v/>
      </c>
      <c r="Q589" t="str">
        <f>IF($A589="","",SUMIFS(AI_PF!$AP:$AP,AI_PF!$A:$A,$A589))</f>
        <v/>
      </c>
      <c r="R589" t="str">
        <f>IF($A589="","",SUMIFS(AI_PF!$AW:$AW,AI_PF!$A:$A,$A589))</f>
        <v/>
      </c>
      <c r="S589" t="str">
        <f>IF($A589="","",SUMIFS(AI_PF!$AZ:$AZ,AI_PF!$A:$A,$A589))</f>
        <v/>
      </c>
      <c r="T589" t="str">
        <f>IF($A589="","",SUMIFS(AI_PF!$CA:$CA,AI_PF!$A:$A,$A589))</f>
        <v/>
      </c>
      <c r="U589" t="str">
        <f>IF($A589="","",SUMIFS(AI_PF!$CE:$CE,AI_PF!$A:$A,$A589))</f>
        <v/>
      </c>
      <c r="V589" t="str">
        <f>IF($A589="","",IFERROR(VLOOKUP($A589,AI_PF!$A:$CO,93,FALSE),""))</f>
        <v/>
      </c>
      <c r="W589" t="str">
        <f>IF($A589="","",COUNTIF(AI_PF!$A:$A,$A589))</f>
        <v/>
      </c>
      <c r="X589" t="str">
        <f>IF($A589="","",COUNTIF(LookThrough!$A:$A,J589))</f>
        <v/>
      </c>
    </row>
    <row r="590" spans="2:24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IF($A590="","",IFERROR(VLOOKUP($A590,Data_Raw!$A:$G,5,FALSE),""))</f>
        <v/>
      </c>
      <c r="O590" t="str">
        <f>IF($A590="","",IFERROR(VLOOKUP($A590,Data_Raw!$A:$G,6,FALSE),""))</f>
        <v/>
      </c>
      <c r="P590" t="str">
        <f>IF($A590="","",IFERROR(VLOOKUP($A590,Data_Raw!$A:$G,7,FALSE),""))</f>
        <v/>
      </c>
      <c r="Q590" t="str">
        <f>IF($A590="","",SUMIFS(AI_PF!$AP:$AP,AI_PF!$A:$A,$A590))</f>
        <v/>
      </c>
      <c r="R590" t="str">
        <f>IF($A590="","",SUMIFS(AI_PF!$AW:$AW,AI_PF!$A:$A,$A590))</f>
        <v/>
      </c>
      <c r="S590" t="str">
        <f>IF($A590="","",SUMIFS(AI_PF!$AZ:$AZ,AI_PF!$A:$A,$A590))</f>
        <v/>
      </c>
      <c r="T590" t="str">
        <f>IF($A590="","",SUMIFS(AI_PF!$CA:$CA,AI_PF!$A:$A,$A590))</f>
        <v/>
      </c>
      <c r="U590" t="str">
        <f>IF($A590="","",SUMIFS(AI_PF!$CE:$CE,AI_PF!$A:$A,$A590))</f>
        <v/>
      </c>
      <c r="V590" t="str">
        <f>IF($A590="","",IFERROR(VLOOKUP($A590,AI_PF!$A:$CO,93,FALSE),""))</f>
        <v/>
      </c>
      <c r="W590" t="str">
        <f>IF($A590="","",COUNTIF(AI_PF!$A:$A,$A590))</f>
        <v/>
      </c>
      <c r="X590" t="str">
        <f>IF($A590="","",COUNTIF(LookThrough!$A:$A,J590))</f>
        <v/>
      </c>
    </row>
    <row r="591" spans="2:24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IF($A591="","",IFERROR(VLOOKUP($A591,Data_Raw!$A:$G,5,FALSE),""))</f>
        <v/>
      </c>
      <c r="O591" t="str">
        <f>IF($A591="","",IFERROR(VLOOKUP($A591,Data_Raw!$A:$G,6,FALSE),""))</f>
        <v/>
      </c>
      <c r="P591" t="str">
        <f>IF($A591="","",IFERROR(VLOOKUP($A591,Data_Raw!$A:$G,7,FALSE),""))</f>
        <v/>
      </c>
      <c r="Q591" t="str">
        <f>IF($A591="","",SUMIFS(AI_PF!$AP:$AP,AI_PF!$A:$A,$A591))</f>
        <v/>
      </c>
      <c r="R591" t="str">
        <f>IF($A591="","",SUMIFS(AI_PF!$AW:$AW,AI_PF!$A:$A,$A591))</f>
        <v/>
      </c>
      <c r="S591" t="str">
        <f>IF($A591="","",SUMIFS(AI_PF!$AZ:$AZ,AI_PF!$A:$A,$A591))</f>
        <v/>
      </c>
      <c r="T591" t="str">
        <f>IF($A591="","",SUMIFS(AI_PF!$CA:$CA,AI_PF!$A:$A,$A591))</f>
        <v/>
      </c>
      <c r="U591" t="str">
        <f>IF($A591="","",SUMIFS(AI_PF!$CE:$CE,AI_PF!$A:$A,$A591))</f>
        <v/>
      </c>
      <c r="V591" t="str">
        <f>IF($A591="","",IFERROR(VLOOKUP($A591,AI_PF!$A:$CO,93,FALSE),""))</f>
        <v/>
      </c>
      <c r="W591" t="str">
        <f>IF($A591="","",COUNTIF(AI_PF!$A:$A,$A591))</f>
        <v/>
      </c>
      <c r="X591" t="str">
        <f>IF($A591="","",COUNTIF(LookThrough!$A:$A,J591))</f>
        <v/>
      </c>
    </row>
    <row r="592" spans="2:24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IF($A592="","",IFERROR(VLOOKUP($A592,Data_Raw!$A:$G,5,FALSE),""))</f>
        <v/>
      </c>
      <c r="O592" t="str">
        <f>IF($A592="","",IFERROR(VLOOKUP($A592,Data_Raw!$A:$G,6,FALSE),""))</f>
        <v/>
      </c>
      <c r="P592" t="str">
        <f>IF($A592="","",IFERROR(VLOOKUP($A592,Data_Raw!$A:$G,7,FALSE),""))</f>
        <v/>
      </c>
      <c r="Q592" t="str">
        <f>IF($A592="","",SUMIFS(AI_PF!$AP:$AP,AI_PF!$A:$A,$A592))</f>
        <v/>
      </c>
      <c r="R592" t="str">
        <f>IF($A592="","",SUMIFS(AI_PF!$AW:$AW,AI_PF!$A:$A,$A592))</f>
        <v/>
      </c>
      <c r="S592" t="str">
        <f>IF($A592="","",SUMIFS(AI_PF!$AZ:$AZ,AI_PF!$A:$A,$A592))</f>
        <v/>
      </c>
      <c r="T592" t="str">
        <f>IF($A592="","",SUMIFS(AI_PF!$CA:$CA,AI_PF!$A:$A,$A592))</f>
        <v/>
      </c>
      <c r="U592" t="str">
        <f>IF($A592="","",SUMIFS(AI_PF!$CE:$CE,AI_PF!$A:$A,$A592))</f>
        <v/>
      </c>
      <c r="V592" t="str">
        <f>IF($A592="","",IFERROR(VLOOKUP($A592,AI_PF!$A:$CO,93,FALSE),""))</f>
        <v/>
      </c>
      <c r="W592" t="str">
        <f>IF($A592="","",COUNTIF(AI_PF!$A:$A,$A592))</f>
        <v/>
      </c>
      <c r="X592" t="str">
        <f>IF($A592="","",COUNTIF(LookThrough!$A:$A,J592))</f>
        <v/>
      </c>
    </row>
    <row r="593" spans="2:24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IF($A593="","",IFERROR(VLOOKUP($A593,Data_Raw!$A:$G,5,FALSE),""))</f>
        <v/>
      </c>
      <c r="O593" t="str">
        <f>IF($A593="","",IFERROR(VLOOKUP($A593,Data_Raw!$A:$G,6,FALSE),""))</f>
        <v/>
      </c>
      <c r="P593" t="str">
        <f>IF($A593="","",IFERROR(VLOOKUP($A593,Data_Raw!$A:$G,7,FALSE),""))</f>
        <v/>
      </c>
      <c r="Q593" t="str">
        <f>IF($A593="","",SUMIFS(AI_PF!$AP:$AP,AI_PF!$A:$A,$A593))</f>
        <v/>
      </c>
      <c r="R593" t="str">
        <f>IF($A593="","",SUMIFS(AI_PF!$AW:$AW,AI_PF!$A:$A,$A593))</f>
        <v/>
      </c>
      <c r="S593" t="str">
        <f>IF($A593="","",SUMIFS(AI_PF!$AZ:$AZ,AI_PF!$A:$A,$A593))</f>
        <v/>
      </c>
      <c r="T593" t="str">
        <f>IF($A593="","",SUMIFS(AI_PF!$CA:$CA,AI_PF!$A:$A,$A593))</f>
        <v/>
      </c>
      <c r="U593" t="str">
        <f>IF($A593="","",SUMIFS(AI_PF!$CE:$CE,AI_PF!$A:$A,$A593))</f>
        <v/>
      </c>
      <c r="V593" t="str">
        <f>IF($A593="","",IFERROR(VLOOKUP($A593,AI_PF!$A:$CO,93,FALSE),""))</f>
        <v/>
      </c>
      <c r="W593" t="str">
        <f>IF($A593="","",COUNTIF(AI_PF!$A:$A,$A593))</f>
        <v/>
      </c>
      <c r="X593" t="str">
        <f>IF($A593="","",COUNTIF(LookThrough!$A:$A,J593))</f>
        <v/>
      </c>
    </row>
    <row r="594" spans="2:24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IF($A594="","",IFERROR(VLOOKUP($A594,Data_Raw!$A:$G,5,FALSE),""))</f>
        <v/>
      </c>
      <c r="O594" t="str">
        <f>IF($A594="","",IFERROR(VLOOKUP($A594,Data_Raw!$A:$G,6,FALSE),""))</f>
        <v/>
      </c>
      <c r="P594" t="str">
        <f>IF($A594="","",IFERROR(VLOOKUP($A594,Data_Raw!$A:$G,7,FALSE),""))</f>
        <v/>
      </c>
      <c r="Q594" t="str">
        <f>IF($A594="","",SUMIFS(AI_PF!$AP:$AP,AI_PF!$A:$A,$A594))</f>
        <v/>
      </c>
      <c r="R594" t="str">
        <f>IF($A594="","",SUMIFS(AI_PF!$AW:$AW,AI_PF!$A:$A,$A594))</f>
        <v/>
      </c>
      <c r="S594" t="str">
        <f>IF($A594="","",SUMIFS(AI_PF!$AZ:$AZ,AI_PF!$A:$A,$A594))</f>
        <v/>
      </c>
      <c r="T594" t="str">
        <f>IF($A594="","",SUMIFS(AI_PF!$CA:$CA,AI_PF!$A:$A,$A594))</f>
        <v/>
      </c>
      <c r="U594" t="str">
        <f>IF($A594="","",SUMIFS(AI_PF!$CE:$CE,AI_PF!$A:$A,$A594))</f>
        <v/>
      </c>
      <c r="V594" t="str">
        <f>IF($A594="","",IFERROR(VLOOKUP($A594,AI_PF!$A:$CO,93,FALSE),""))</f>
        <v/>
      </c>
      <c r="W594" t="str">
        <f>IF($A594="","",COUNTIF(AI_PF!$A:$A,$A594))</f>
        <v/>
      </c>
      <c r="X594" t="str">
        <f>IF($A594="","",COUNTIF(LookThrough!$A:$A,J594))</f>
        <v/>
      </c>
    </row>
    <row r="595" spans="2:24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IF($A595="","",IFERROR(VLOOKUP($A595,Data_Raw!$A:$G,5,FALSE),""))</f>
        <v/>
      </c>
      <c r="O595" t="str">
        <f>IF($A595="","",IFERROR(VLOOKUP($A595,Data_Raw!$A:$G,6,FALSE),""))</f>
        <v/>
      </c>
      <c r="P595" t="str">
        <f>IF($A595="","",IFERROR(VLOOKUP($A595,Data_Raw!$A:$G,7,FALSE),""))</f>
        <v/>
      </c>
      <c r="Q595" t="str">
        <f>IF($A595="","",SUMIFS(AI_PF!$AP:$AP,AI_PF!$A:$A,$A595))</f>
        <v/>
      </c>
      <c r="R595" t="str">
        <f>IF($A595="","",SUMIFS(AI_PF!$AW:$AW,AI_PF!$A:$A,$A595))</f>
        <v/>
      </c>
      <c r="S595" t="str">
        <f>IF($A595="","",SUMIFS(AI_PF!$AZ:$AZ,AI_PF!$A:$A,$A595))</f>
        <v/>
      </c>
      <c r="T595" t="str">
        <f>IF($A595="","",SUMIFS(AI_PF!$CA:$CA,AI_PF!$A:$A,$A595))</f>
        <v/>
      </c>
      <c r="U595" t="str">
        <f>IF($A595="","",SUMIFS(AI_PF!$CE:$CE,AI_PF!$A:$A,$A595))</f>
        <v/>
      </c>
      <c r="V595" t="str">
        <f>IF($A595="","",IFERROR(VLOOKUP($A595,AI_PF!$A:$CO,93,FALSE),""))</f>
        <v/>
      </c>
      <c r="W595" t="str">
        <f>IF($A595="","",COUNTIF(AI_PF!$A:$A,$A595))</f>
        <v/>
      </c>
      <c r="X595" t="str">
        <f>IF($A595="","",COUNTIF(LookThrough!$A:$A,J595))</f>
        <v/>
      </c>
    </row>
    <row r="596" spans="2:24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IF($A596="","",IFERROR(VLOOKUP($A596,Data_Raw!$A:$G,5,FALSE),""))</f>
        <v/>
      </c>
      <c r="O596" t="str">
        <f>IF($A596="","",IFERROR(VLOOKUP($A596,Data_Raw!$A:$G,6,FALSE),""))</f>
        <v/>
      </c>
      <c r="P596" t="str">
        <f>IF($A596="","",IFERROR(VLOOKUP($A596,Data_Raw!$A:$G,7,FALSE),""))</f>
        <v/>
      </c>
      <c r="Q596" t="str">
        <f>IF($A596="","",SUMIFS(AI_PF!$AP:$AP,AI_PF!$A:$A,$A596))</f>
        <v/>
      </c>
      <c r="R596" t="str">
        <f>IF($A596="","",SUMIFS(AI_PF!$AW:$AW,AI_PF!$A:$A,$A596))</f>
        <v/>
      </c>
      <c r="S596" t="str">
        <f>IF($A596="","",SUMIFS(AI_PF!$AZ:$AZ,AI_PF!$A:$A,$A596))</f>
        <v/>
      </c>
      <c r="T596" t="str">
        <f>IF($A596="","",SUMIFS(AI_PF!$CA:$CA,AI_PF!$A:$A,$A596))</f>
        <v/>
      </c>
      <c r="U596" t="str">
        <f>IF($A596="","",SUMIFS(AI_PF!$CE:$CE,AI_PF!$A:$A,$A596))</f>
        <v/>
      </c>
      <c r="V596" t="str">
        <f>IF($A596="","",IFERROR(VLOOKUP($A596,AI_PF!$A:$CO,93,FALSE),""))</f>
        <v/>
      </c>
      <c r="W596" t="str">
        <f>IF($A596="","",COUNTIF(AI_PF!$A:$A,$A596))</f>
        <v/>
      </c>
      <c r="X596" t="str">
        <f>IF($A596="","",COUNTIF(LookThrough!$A:$A,J596))</f>
        <v/>
      </c>
    </row>
    <row r="597" spans="2:24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IF($A597="","",IFERROR(VLOOKUP($A597,Data_Raw!$A:$G,5,FALSE),""))</f>
        <v/>
      </c>
      <c r="O597" t="str">
        <f>IF($A597="","",IFERROR(VLOOKUP($A597,Data_Raw!$A:$G,6,FALSE),""))</f>
        <v/>
      </c>
      <c r="P597" t="str">
        <f>IF($A597="","",IFERROR(VLOOKUP($A597,Data_Raw!$A:$G,7,FALSE),""))</f>
        <v/>
      </c>
      <c r="Q597" t="str">
        <f>IF($A597="","",SUMIFS(AI_PF!$AP:$AP,AI_PF!$A:$A,$A597))</f>
        <v/>
      </c>
      <c r="R597" t="str">
        <f>IF($A597="","",SUMIFS(AI_PF!$AW:$AW,AI_PF!$A:$A,$A597))</f>
        <v/>
      </c>
      <c r="S597" t="str">
        <f>IF($A597="","",SUMIFS(AI_PF!$AZ:$AZ,AI_PF!$A:$A,$A597))</f>
        <v/>
      </c>
      <c r="T597" t="str">
        <f>IF($A597="","",SUMIFS(AI_PF!$CA:$CA,AI_PF!$A:$A,$A597))</f>
        <v/>
      </c>
      <c r="U597" t="str">
        <f>IF($A597="","",SUMIFS(AI_PF!$CE:$CE,AI_PF!$A:$A,$A597))</f>
        <v/>
      </c>
      <c r="V597" t="str">
        <f>IF($A597="","",IFERROR(VLOOKUP($A597,AI_PF!$A:$CO,93,FALSE),""))</f>
        <v/>
      </c>
      <c r="W597" t="str">
        <f>IF($A597="","",COUNTIF(AI_PF!$A:$A,$A597))</f>
        <v/>
      </c>
      <c r="X597" t="str">
        <f>IF($A597="","",COUNTIF(LookThrough!$A:$A,J597))</f>
        <v/>
      </c>
    </row>
    <row r="598" spans="2:24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IF($A598="","",IFERROR(VLOOKUP($A598,Data_Raw!$A:$G,5,FALSE),""))</f>
        <v/>
      </c>
      <c r="O598" t="str">
        <f>IF($A598="","",IFERROR(VLOOKUP($A598,Data_Raw!$A:$G,6,FALSE),""))</f>
        <v/>
      </c>
      <c r="P598" t="str">
        <f>IF($A598="","",IFERROR(VLOOKUP($A598,Data_Raw!$A:$G,7,FALSE),""))</f>
        <v/>
      </c>
      <c r="Q598" t="str">
        <f>IF($A598="","",SUMIFS(AI_PF!$AP:$AP,AI_PF!$A:$A,$A598))</f>
        <v/>
      </c>
      <c r="R598" t="str">
        <f>IF($A598="","",SUMIFS(AI_PF!$AW:$AW,AI_PF!$A:$A,$A598))</f>
        <v/>
      </c>
      <c r="S598" t="str">
        <f>IF($A598="","",SUMIFS(AI_PF!$AZ:$AZ,AI_PF!$A:$A,$A598))</f>
        <v/>
      </c>
      <c r="T598" t="str">
        <f>IF($A598="","",SUMIFS(AI_PF!$CA:$CA,AI_PF!$A:$A,$A598))</f>
        <v/>
      </c>
      <c r="U598" t="str">
        <f>IF($A598="","",SUMIFS(AI_PF!$CE:$CE,AI_PF!$A:$A,$A598))</f>
        <v/>
      </c>
      <c r="V598" t="str">
        <f>IF($A598="","",IFERROR(VLOOKUP($A598,AI_PF!$A:$CO,93,FALSE),""))</f>
        <v/>
      </c>
      <c r="W598" t="str">
        <f>IF($A598="","",COUNTIF(AI_PF!$A:$A,$A598))</f>
        <v/>
      </c>
      <c r="X598" t="str">
        <f>IF($A598="","",COUNTIF(LookThrough!$A:$A,J598))</f>
        <v/>
      </c>
    </row>
    <row r="599" spans="2:24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IF($A599="","",IFERROR(VLOOKUP($A599,Data_Raw!$A:$G,5,FALSE),""))</f>
        <v/>
      </c>
      <c r="O599" t="str">
        <f>IF($A599="","",IFERROR(VLOOKUP($A599,Data_Raw!$A:$G,6,FALSE),""))</f>
        <v/>
      </c>
      <c r="P599" t="str">
        <f>IF($A599="","",IFERROR(VLOOKUP($A599,Data_Raw!$A:$G,7,FALSE),""))</f>
        <v/>
      </c>
      <c r="Q599" t="str">
        <f>IF($A599="","",SUMIFS(AI_PF!$AP:$AP,AI_PF!$A:$A,$A599))</f>
        <v/>
      </c>
      <c r="R599" t="str">
        <f>IF($A599="","",SUMIFS(AI_PF!$AW:$AW,AI_PF!$A:$A,$A599))</f>
        <v/>
      </c>
      <c r="S599" t="str">
        <f>IF($A599="","",SUMIFS(AI_PF!$AZ:$AZ,AI_PF!$A:$A,$A599))</f>
        <v/>
      </c>
      <c r="T599" t="str">
        <f>IF($A599="","",SUMIFS(AI_PF!$CA:$CA,AI_PF!$A:$A,$A599))</f>
        <v/>
      </c>
      <c r="U599" t="str">
        <f>IF($A599="","",SUMIFS(AI_PF!$CE:$CE,AI_PF!$A:$A,$A599))</f>
        <v/>
      </c>
      <c r="V599" t="str">
        <f>IF($A599="","",IFERROR(VLOOKUP($A599,AI_PF!$A:$CO,93,FALSE),""))</f>
        <v/>
      </c>
      <c r="W599" t="str">
        <f>IF($A599="","",COUNTIF(AI_PF!$A:$A,$A599))</f>
        <v/>
      </c>
      <c r="X599" t="str">
        <f>IF($A599="","",COUNTIF(LookThrough!$A:$A,J599))</f>
        <v/>
      </c>
    </row>
    <row r="600" spans="2:24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IF($A600="","",IFERROR(VLOOKUP($A600,Data_Raw!$A:$G,5,FALSE),""))</f>
        <v/>
      </c>
      <c r="O600" t="str">
        <f>IF($A600="","",IFERROR(VLOOKUP($A600,Data_Raw!$A:$G,6,FALSE),""))</f>
        <v/>
      </c>
      <c r="P600" t="str">
        <f>IF($A600="","",IFERROR(VLOOKUP($A600,Data_Raw!$A:$G,7,FALSE),""))</f>
        <v/>
      </c>
      <c r="Q600" t="str">
        <f>IF($A600="","",SUMIFS(AI_PF!$AP:$AP,AI_PF!$A:$A,$A600))</f>
        <v/>
      </c>
      <c r="R600" t="str">
        <f>IF($A600="","",SUMIFS(AI_PF!$AW:$AW,AI_PF!$A:$A,$A600))</f>
        <v/>
      </c>
      <c r="S600" t="str">
        <f>IF($A600="","",SUMIFS(AI_PF!$AZ:$AZ,AI_PF!$A:$A,$A600))</f>
        <v/>
      </c>
      <c r="T600" t="str">
        <f>IF($A600="","",SUMIFS(AI_PF!$CA:$CA,AI_PF!$A:$A,$A600))</f>
        <v/>
      </c>
      <c r="U600" t="str">
        <f>IF($A600="","",SUMIFS(AI_PF!$CE:$CE,AI_PF!$A:$A,$A600))</f>
        <v/>
      </c>
      <c r="V600" t="str">
        <f>IF($A600="","",IFERROR(VLOOKUP($A600,AI_PF!$A:$CO,93,FALSE),""))</f>
        <v/>
      </c>
      <c r="W600" t="str">
        <f>IF($A600="","",COUNTIF(AI_PF!$A:$A,$A600))</f>
        <v/>
      </c>
      <c r="X600" t="str">
        <f>IF($A600="","",COUNTIF(LookThrough!$A:$A,J600))</f>
        <v/>
      </c>
    </row>
    <row r="601" spans="2:24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IF($A601="","",IFERROR(VLOOKUP($A601,Data_Raw!$A:$G,5,FALSE),""))</f>
        <v/>
      </c>
      <c r="O601" t="str">
        <f>IF($A601="","",IFERROR(VLOOKUP($A601,Data_Raw!$A:$G,6,FALSE),""))</f>
        <v/>
      </c>
      <c r="P601" t="str">
        <f>IF($A601="","",IFERROR(VLOOKUP($A601,Data_Raw!$A:$G,7,FALSE),""))</f>
        <v/>
      </c>
      <c r="Q601" t="str">
        <f>IF($A601="","",SUMIFS(AI_PF!$AP:$AP,AI_PF!$A:$A,$A601))</f>
        <v/>
      </c>
      <c r="R601" t="str">
        <f>IF($A601="","",SUMIFS(AI_PF!$AW:$AW,AI_PF!$A:$A,$A601))</f>
        <v/>
      </c>
      <c r="S601" t="str">
        <f>IF($A601="","",SUMIFS(AI_PF!$AZ:$AZ,AI_PF!$A:$A,$A601))</f>
        <v/>
      </c>
      <c r="T601" t="str">
        <f>IF($A601="","",SUMIFS(AI_PF!$CA:$CA,AI_PF!$A:$A,$A601))</f>
        <v/>
      </c>
      <c r="U601" t="str">
        <f>IF($A601="","",SUMIFS(AI_PF!$CE:$CE,AI_PF!$A:$A,$A601))</f>
        <v/>
      </c>
      <c r="V601" t="str">
        <f>IF($A601="","",IFERROR(VLOOKUP($A601,AI_PF!$A:$CO,93,FALSE),""))</f>
        <v/>
      </c>
      <c r="W601" t="str">
        <f>IF($A601="","",COUNTIF(AI_PF!$A:$A,$A601))</f>
        <v/>
      </c>
      <c r="X601" t="str">
        <f>IF($A601="","",COUNTIF(LookThrough!$A:$A,J601))</f>
        <v/>
      </c>
    </row>
    <row r="602" spans="2:24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IF($A602="","",IFERROR(VLOOKUP($A602,Data_Raw!$A:$G,5,FALSE),""))</f>
        <v/>
      </c>
      <c r="O602" t="str">
        <f>IF($A602="","",IFERROR(VLOOKUP($A602,Data_Raw!$A:$G,6,FALSE),""))</f>
        <v/>
      </c>
      <c r="P602" t="str">
        <f>IF($A602="","",IFERROR(VLOOKUP($A602,Data_Raw!$A:$G,7,FALSE),""))</f>
        <v/>
      </c>
      <c r="Q602" t="str">
        <f>IF($A602="","",SUMIFS(AI_PF!$AP:$AP,AI_PF!$A:$A,$A602))</f>
        <v/>
      </c>
      <c r="R602" t="str">
        <f>IF($A602="","",SUMIFS(AI_PF!$AW:$AW,AI_PF!$A:$A,$A602))</f>
        <v/>
      </c>
      <c r="S602" t="str">
        <f>IF($A602="","",SUMIFS(AI_PF!$AZ:$AZ,AI_PF!$A:$A,$A602))</f>
        <v/>
      </c>
      <c r="T602" t="str">
        <f>IF($A602="","",SUMIFS(AI_PF!$CA:$CA,AI_PF!$A:$A,$A602))</f>
        <v/>
      </c>
      <c r="U602" t="str">
        <f>IF($A602="","",SUMIFS(AI_PF!$CE:$CE,AI_PF!$A:$A,$A602))</f>
        <v/>
      </c>
      <c r="V602" t="str">
        <f>IF($A602="","",IFERROR(VLOOKUP($A602,AI_PF!$A:$CO,93,FALSE),""))</f>
        <v/>
      </c>
      <c r="W602" t="str">
        <f>IF($A602="","",COUNTIF(AI_PF!$A:$A,$A602))</f>
        <v/>
      </c>
      <c r="X602" t="str">
        <f>IF($A602="","",COUNTIF(LookThrough!$A:$A,J602))</f>
        <v/>
      </c>
    </row>
    <row r="603" spans="2:24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IF($A603="","",IFERROR(VLOOKUP($A603,Data_Raw!$A:$G,5,FALSE),""))</f>
        <v/>
      </c>
      <c r="O603" t="str">
        <f>IF($A603="","",IFERROR(VLOOKUP($A603,Data_Raw!$A:$G,6,FALSE),""))</f>
        <v/>
      </c>
      <c r="P603" t="str">
        <f>IF($A603="","",IFERROR(VLOOKUP($A603,Data_Raw!$A:$G,7,FALSE),""))</f>
        <v/>
      </c>
      <c r="Q603" t="str">
        <f>IF($A603="","",SUMIFS(AI_PF!$AP:$AP,AI_PF!$A:$A,$A603))</f>
        <v/>
      </c>
      <c r="R603" t="str">
        <f>IF($A603="","",SUMIFS(AI_PF!$AW:$AW,AI_PF!$A:$A,$A603))</f>
        <v/>
      </c>
      <c r="S603" t="str">
        <f>IF($A603="","",SUMIFS(AI_PF!$AZ:$AZ,AI_PF!$A:$A,$A603))</f>
        <v/>
      </c>
      <c r="T603" t="str">
        <f>IF($A603="","",SUMIFS(AI_PF!$CA:$CA,AI_PF!$A:$A,$A603))</f>
        <v/>
      </c>
      <c r="U603" t="str">
        <f>IF($A603="","",SUMIFS(AI_PF!$CE:$CE,AI_PF!$A:$A,$A603))</f>
        <v/>
      </c>
      <c r="V603" t="str">
        <f>IF($A603="","",IFERROR(VLOOKUP($A603,AI_PF!$A:$CO,93,FALSE),""))</f>
        <v/>
      </c>
      <c r="W603" t="str">
        <f>IF($A603="","",COUNTIF(AI_PF!$A:$A,$A603))</f>
        <v/>
      </c>
      <c r="X603" t="str">
        <f>IF($A603="","",COUNTIF(LookThrough!$A:$A,J603))</f>
        <v/>
      </c>
    </row>
    <row r="604" spans="2:24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IF($A604="","",IFERROR(VLOOKUP($A604,Data_Raw!$A:$G,5,FALSE),""))</f>
        <v/>
      </c>
      <c r="O604" t="str">
        <f>IF($A604="","",IFERROR(VLOOKUP($A604,Data_Raw!$A:$G,6,FALSE),""))</f>
        <v/>
      </c>
      <c r="P604" t="str">
        <f>IF($A604="","",IFERROR(VLOOKUP($A604,Data_Raw!$A:$G,7,FALSE),""))</f>
        <v/>
      </c>
      <c r="Q604" t="str">
        <f>IF($A604="","",SUMIFS(AI_PF!$AP:$AP,AI_PF!$A:$A,$A604))</f>
        <v/>
      </c>
      <c r="R604" t="str">
        <f>IF($A604="","",SUMIFS(AI_PF!$AW:$AW,AI_PF!$A:$A,$A604))</f>
        <v/>
      </c>
      <c r="S604" t="str">
        <f>IF($A604="","",SUMIFS(AI_PF!$AZ:$AZ,AI_PF!$A:$A,$A604))</f>
        <v/>
      </c>
      <c r="T604" t="str">
        <f>IF($A604="","",SUMIFS(AI_PF!$CA:$CA,AI_PF!$A:$A,$A604))</f>
        <v/>
      </c>
      <c r="U604" t="str">
        <f>IF($A604="","",SUMIFS(AI_PF!$CE:$CE,AI_PF!$A:$A,$A604))</f>
        <v/>
      </c>
      <c r="V604" t="str">
        <f>IF($A604="","",IFERROR(VLOOKUP($A604,AI_PF!$A:$CO,93,FALSE),""))</f>
        <v/>
      </c>
      <c r="W604" t="str">
        <f>IF($A604="","",COUNTIF(AI_PF!$A:$A,$A604))</f>
        <v/>
      </c>
      <c r="X604" t="str">
        <f>IF($A604="","",COUNTIF(LookThrough!$A:$A,J604))</f>
        <v/>
      </c>
    </row>
    <row r="605" spans="2:24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IF($A605="","",IFERROR(VLOOKUP($A605,Data_Raw!$A:$G,5,FALSE),""))</f>
        <v/>
      </c>
      <c r="O605" t="str">
        <f>IF($A605="","",IFERROR(VLOOKUP($A605,Data_Raw!$A:$G,6,FALSE),""))</f>
        <v/>
      </c>
      <c r="P605" t="str">
        <f>IF($A605="","",IFERROR(VLOOKUP($A605,Data_Raw!$A:$G,7,FALSE),""))</f>
        <v/>
      </c>
      <c r="Q605" t="str">
        <f>IF($A605="","",SUMIFS(AI_PF!$AP:$AP,AI_PF!$A:$A,$A605))</f>
        <v/>
      </c>
      <c r="R605" t="str">
        <f>IF($A605="","",SUMIFS(AI_PF!$AW:$AW,AI_PF!$A:$A,$A605))</f>
        <v/>
      </c>
      <c r="S605" t="str">
        <f>IF($A605="","",SUMIFS(AI_PF!$AZ:$AZ,AI_PF!$A:$A,$A605))</f>
        <v/>
      </c>
      <c r="T605" t="str">
        <f>IF($A605="","",SUMIFS(AI_PF!$CA:$CA,AI_PF!$A:$A,$A605))</f>
        <v/>
      </c>
      <c r="U605" t="str">
        <f>IF($A605="","",SUMIFS(AI_PF!$CE:$CE,AI_PF!$A:$A,$A605))</f>
        <v/>
      </c>
      <c r="V605" t="str">
        <f>IF($A605="","",IFERROR(VLOOKUP($A605,AI_PF!$A:$CO,93,FALSE),""))</f>
        <v/>
      </c>
      <c r="W605" t="str">
        <f>IF($A605="","",COUNTIF(AI_PF!$A:$A,$A605))</f>
        <v/>
      </c>
      <c r="X605" t="str">
        <f>IF($A605="","",COUNTIF(LookThrough!$A:$A,J605))</f>
        <v/>
      </c>
    </row>
    <row r="606" spans="2:24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IF($A606="","",IFERROR(VLOOKUP($A606,Data_Raw!$A:$G,5,FALSE),""))</f>
        <v/>
      </c>
      <c r="O606" t="str">
        <f>IF($A606="","",IFERROR(VLOOKUP($A606,Data_Raw!$A:$G,6,FALSE),""))</f>
        <v/>
      </c>
      <c r="P606" t="str">
        <f>IF($A606="","",IFERROR(VLOOKUP($A606,Data_Raw!$A:$G,7,FALSE),""))</f>
        <v/>
      </c>
      <c r="Q606" t="str">
        <f>IF($A606="","",SUMIFS(AI_PF!$AP:$AP,AI_PF!$A:$A,$A606))</f>
        <v/>
      </c>
      <c r="R606" t="str">
        <f>IF($A606="","",SUMIFS(AI_PF!$AW:$AW,AI_PF!$A:$A,$A606))</f>
        <v/>
      </c>
      <c r="S606" t="str">
        <f>IF($A606="","",SUMIFS(AI_PF!$AZ:$AZ,AI_PF!$A:$A,$A606))</f>
        <v/>
      </c>
      <c r="T606" t="str">
        <f>IF($A606="","",SUMIFS(AI_PF!$CA:$CA,AI_PF!$A:$A,$A606))</f>
        <v/>
      </c>
      <c r="U606" t="str">
        <f>IF($A606="","",SUMIFS(AI_PF!$CE:$CE,AI_PF!$A:$A,$A606))</f>
        <v/>
      </c>
      <c r="V606" t="str">
        <f>IF($A606="","",IFERROR(VLOOKUP($A606,AI_PF!$A:$CO,93,FALSE),""))</f>
        <v/>
      </c>
      <c r="W606" t="str">
        <f>IF($A606="","",COUNTIF(AI_PF!$A:$A,$A606))</f>
        <v/>
      </c>
      <c r="X606" t="str">
        <f>IF($A606="","",COUNTIF(LookThrough!$A:$A,J606))</f>
        <v/>
      </c>
    </row>
    <row r="607" spans="2:24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IF($A607="","",IFERROR(VLOOKUP($A607,Data_Raw!$A:$G,5,FALSE),""))</f>
        <v/>
      </c>
      <c r="O607" t="str">
        <f>IF($A607="","",IFERROR(VLOOKUP($A607,Data_Raw!$A:$G,6,FALSE),""))</f>
        <v/>
      </c>
      <c r="P607" t="str">
        <f>IF($A607="","",IFERROR(VLOOKUP($A607,Data_Raw!$A:$G,7,FALSE),""))</f>
        <v/>
      </c>
      <c r="Q607" t="str">
        <f>IF($A607="","",SUMIFS(AI_PF!$AP:$AP,AI_PF!$A:$A,$A607))</f>
        <v/>
      </c>
      <c r="R607" t="str">
        <f>IF($A607="","",SUMIFS(AI_PF!$AW:$AW,AI_PF!$A:$A,$A607))</f>
        <v/>
      </c>
      <c r="S607" t="str">
        <f>IF($A607="","",SUMIFS(AI_PF!$AZ:$AZ,AI_PF!$A:$A,$A607))</f>
        <v/>
      </c>
      <c r="T607" t="str">
        <f>IF($A607="","",SUMIFS(AI_PF!$CA:$CA,AI_PF!$A:$A,$A607))</f>
        <v/>
      </c>
      <c r="U607" t="str">
        <f>IF($A607="","",SUMIFS(AI_PF!$CE:$CE,AI_PF!$A:$A,$A607))</f>
        <v/>
      </c>
      <c r="V607" t="str">
        <f>IF($A607="","",IFERROR(VLOOKUP($A607,AI_PF!$A:$CO,93,FALSE),""))</f>
        <v/>
      </c>
      <c r="W607" t="str">
        <f>IF($A607="","",COUNTIF(AI_PF!$A:$A,$A607))</f>
        <v/>
      </c>
      <c r="X607" t="str">
        <f>IF($A607="","",COUNTIF(LookThrough!$A:$A,J607))</f>
        <v/>
      </c>
    </row>
    <row r="608" spans="2:24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IF($A608="","",IFERROR(VLOOKUP($A608,Data_Raw!$A:$G,5,FALSE),""))</f>
        <v/>
      </c>
      <c r="O608" t="str">
        <f>IF($A608="","",IFERROR(VLOOKUP($A608,Data_Raw!$A:$G,6,FALSE),""))</f>
        <v/>
      </c>
      <c r="P608" t="str">
        <f>IF($A608="","",IFERROR(VLOOKUP($A608,Data_Raw!$A:$G,7,FALSE),""))</f>
        <v/>
      </c>
      <c r="Q608" t="str">
        <f>IF($A608="","",SUMIFS(AI_PF!$AP:$AP,AI_PF!$A:$A,$A608))</f>
        <v/>
      </c>
      <c r="R608" t="str">
        <f>IF($A608="","",SUMIFS(AI_PF!$AW:$AW,AI_PF!$A:$A,$A608))</f>
        <v/>
      </c>
      <c r="S608" t="str">
        <f>IF($A608="","",SUMIFS(AI_PF!$AZ:$AZ,AI_PF!$A:$A,$A608))</f>
        <v/>
      </c>
      <c r="T608" t="str">
        <f>IF($A608="","",SUMIFS(AI_PF!$CA:$CA,AI_PF!$A:$A,$A608))</f>
        <v/>
      </c>
      <c r="U608" t="str">
        <f>IF($A608="","",SUMIFS(AI_PF!$CE:$CE,AI_PF!$A:$A,$A608))</f>
        <v/>
      </c>
      <c r="V608" t="str">
        <f>IF($A608="","",IFERROR(VLOOKUP($A608,AI_PF!$A:$CO,93,FALSE),""))</f>
        <v/>
      </c>
      <c r="W608" t="str">
        <f>IF($A608="","",COUNTIF(AI_PF!$A:$A,$A608))</f>
        <v/>
      </c>
      <c r="X608" t="str">
        <f>IF($A608="","",COUNTIF(LookThrough!$A:$A,J608))</f>
        <v/>
      </c>
    </row>
    <row r="609" spans="2:24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IF($A609="","",IFERROR(VLOOKUP($A609,Data_Raw!$A:$G,5,FALSE),""))</f>
        <v/>
      </c>
      <c r="O609" t="str">
        <f>IF($A609="","",IFERROR(VLOOKUP($A609,Data_Raw!$A:$G,6,FALSE),""))</f>
        <v/>
      </c>
      <c r="P609" t="str">
        <f>IF($A609="","",IFERROR(VLOOKUP($A609,Data_Raw!$A:$G,7,FALSE),""))</f>
        <v/>
      </c>
      <c r="Q609" t="str">
        <f>IF($A609="","",SUMIFS(AI_PF!$AP:$AP,AI_PF!$A:$A,$A609))</f>
        <v/>
      </c>
      <c r="R609" t="str">
        <f>IF($A609="","",SUMIFS(AI_PF!$AW:$AW,AI_PF!$A:$A,$A609))</f>
        <v/>
      </c>
      <c r="S609" t="str">
        <f>IF($A609="","",SUMIFS(AI_PF!$AZ:$AZ,AI_PF!$A:$A,$A609))</f>
        <v/>
      </c>
      <c r="T609" t="str">
        <f>IF($A609="","",SUMIFS(AI_PF!$CA:$CA,AI_PF!$A:$A,$A609))</f>
        <v/>
      </c>
      <c r="U609" t="str">
        <f>IF($A609="","",SUMIFS(AI_PF!$CE:$CE,AI_PF!$A:$A,$A609))</f>
        <v/>
      </c>
      <c r="V609" t="str">
        <f>IF($A609="","",IFERROR(VLOOKUP($A609,AI_PF!$A:$CO,93,FALSE),""))</f>
        <v/>
      </c>
      <c r="W609" t="str">
        <f>IF($A609="","",COUNTIF(AI_PF!$A:$A,$A609))</f>
        <v/>
      </c>
      <c r="X609" t="str">
        <f>IF($A609="","",COUNTIF(LookThrough!$A:$A,J609))</f>
        <v/>
      </c>
    </row>
    <row r="610" spans="2:24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IF($A610="","",IFERROR(VLOOKUP($A610,Data_Raw!$A:$G,5,FALSE),""))</f>
        <v/>
      </c>
      <c r="O610" t="str">
        <f>IF($A610="","",IFERROR(VLOOKUP($A610,Data_Raw!$A:$G,6,FALSE),""))</f>
        <v/>
      </c>
      <c r="P610" t="str">
        <f>IF($A610="","",IFERROR(VLOOKUP($A610,Data_Raw!$A:$G,7,FALSE),""))</f>
        <v/>
      </c>
      <c r="Q610" t="str">
        <f>IF($A610="","",SUMIFS(AI_PF!$AP:$AP,AI_PF!$A:$A,$A610))</f>
        <v/>
      </c>
      <c r="R610" t="str">
        <f>IF($A610="","",SUMIFS(AI_PF!$AW:$AW,AI_PF!$A:$A,$A610))</f>
        <v/>
      </c>
      <c r="S610" t="str">
        <f>IF($A610="","",SUMIFS(AI_PF!$AZ:$AZ,AI_PF!$A:$A,$A610))</f>
        <v/>
      </c>
      <c r="T610" t="str">
        <f>IF($A610="","",SUMIFS(AI_PF!$CA:$CA,AI_PF!$A:$A,$A610))</f>
        <v/>
      </c>
      <c r="U610" t="str">
        <f>IF($A610="","",SUMIFS(AI_PF!$CE:$CE,AI_PF!$A:$A,$A610))</f>
        <v/>
      </c>
      <c r="V610" t="str">
        <f>IF($A610="","",IFERROR(VLOOKUP($A610,AI_PF!$A:$CO,93,FALSE),""))</f>
        <v/>
      </c>
      <c r="W610" t="str">
        <f>IF($A610="","",COUNTIF(AI_PF!$A:$A,$A610))</f>
        <v/>
      </c>
      <c r="X610" t="str">
        <f>IF($A610="","",COUNTIF(LookThrough!$A:$A,J610))</f>
        <v/>
      </c>
    </row>
    <row r="611" spans="2:24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IF($A611="","",IFERROR(VLOOKUP($A611,Data_Raw!$A:$G,5,FALSE),""))</f>
        <v/>
      </c>
      <c r="O611" t="str">
        <f>IF($A611="","",IFERROR(VLOOKUP($A611,Data_Raw!$A:$G,6,FALSE),""))</f>
        <v/>
      </c>
      <c r="P611" t="str">
        <f>IF($A611="","",IFERROR(VLOOKUP($A611,Data_Raw!$A:$G,7,FALSE),""))</f>
        <v/>
      </c>
      <c r="Q611" t="str">
        <f>IF($A611="","",SUMIFS(AI_PF!$AP:$AP,AI_PF!$A:$A,$A611))</f>
        <v/>
      </c>
      <c r="R611" t="str">
        <f>IF($A611="","",SUMIFS(AI_PF!$AW:$AW,AI_PF!$A:$A,$A611))</f>
        <v/>
      </c>
      <c r="S611" t="str">
        <f>IF($A611="","",SUMIFS(AI_PF!$AZ:$AZ,AI_PF!$A:$A,$A611))</f>
        <v/>
      </c>
      <c r="T611" t="str">
        <f>IF($A611="","",SUMIFS(AI_PF!$CA:$CA,AI_PF!$A:$A,$A611))</f>
        <v/>
      </c>
      <c r="U611" t="str">
        <f>IF($A611="","",SUMIFS(AI_PF!$CE:$CE,AI_PF!$A:$A,$A611))</f>
        <v/>
      </c>
      <c r="V611" t="str">
        <f>IF($A611="","",IFERROR(VLOOKUP($A611,AI_PF!$A:$CO,93,FALSE),""))</f>
        <v/>
      </c>
      <c r="W611" t="str">
        <f>IF($A611="","",COUNTIF(AI_PF!$A:$A,$A611))</f>
        <v/>
      </c>
      <c r="X611" t="str">
        <f>IF($A611="","",COUNTIF(LookThrough!$A:$A,J611))</f>
        <v/>
      </c>
    </row>
    <row r="612" spans="2:24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IF($A612="","",IFERROR(VLOOKUP($A612,Data_Raw!$A:$G,5,FALSE),""))</f>
        <v/>
      </c>
      <c r="O612" t="str">
        <f>IF($A612="","",IFERROR(VLOOKUP($A612,Data_Raw!$A:$G,6,FALSE),""))</f>
        <v/>
      </c>
      <c r="P612" t="str">
        <f>IF($A612="","",IFERROR(VLOOKUP($A612,Data_Raw!$A:$G,7,FALSE),""))</f>
        <v/>
      </c>
      <c r="Q612" t="str">
        <f>IF($A612="","",SUMIFS(AI_PF!$AP:$AP,AI_PF!$A:$A,$A612))</f>
        <v/>
      </c>
      <c r="R612" t="str">
        <f>IF($A612="","",SUMIFS(AI_PF!$AW:$AW,AI_PF!$A:$A,$A612))</f>
        <v/>
      </c>
      <c r="S612" t="str">
        <f>IF($A612="","",SUMIFS(AI_PF!$AZ:$AZ,AI_PF!$A:$A,$A612))</f>
        <v/>
      </c>
      <c r="T612" t="str">
        <f>IF($A612="","",SUMIFS(AI_PF!$CA:$CA,AI_PF!$A:$A,$A612))</f>
        <v/>
      </c>
      <c r="U612" t="str">
        <f>IF($A612="","",SUMIFS(AI_PF!$CE:$CE,AI_PF!$A:$A,$A612))</f>
        <v/>
      </c>
      <c r="V612" t="str">
        <f>IF($A612="","",IFERROR(VLOOKUP($A612,AI_PF!$A:$CO,93,FALSE),""))</f>
        <v/>
      </c>
      <c r="W612" t="str">
        <f>IF($A612="","",COUNTIF(AI_PF!$A:$A,$A612))</f>
        <v/>
      </c>
      <c r="X612" t="str">
        <f>IF($A612="","",COUNTIF(LookThrough!$A:$A,J612))</f>
        <v/>
      </c>
    </row>
    <row r="613" spans="2:24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IF($A613="","",IFERROR(VLOOKUP($A613,Data_Raw!$A:$G,5,FALSE),""))</f>
        <v/>
      </c>
      <c r="O613" t="str">
        <f>IF($A613="","",IFERROR(VLOOKUP($A613,Data_Raw!$A:$G,6,FALSE),""))</f>
        <v/>
      </c>
      <c r="P613" t="str">
        <f>IF($A613="","",IFERROR(VLOOKUP($A613,Data_Raw!$A:$G,7,FALSE),""))</f>
        <v/>
      </c>
      <c r="Q613" t="str">
        <f>IF($A613="","",SUMIFS(AI_PF!$AP:$AP,AI_PF!$A:$A,$A613))</f>
        <v/>
      </c>
      <c r="R613" t="str">
        <f>IF($A613="","",SUMIFS(AI_PF!$AW:$AW,AI_PF!$A:$A,$A613))</f>
        <v/>
      </c>
      <c r="S613" t="str">
        <f>IF($A613="","",SUMIFS(AI_PF!$AZ:$AZ,AI_PF!$A:$A,$A613))</f>
        <v/>
      </c>
      <c r="T613" t="str">
        <f>IF($A613="","",SUMIFS(AI_PF!$CA:$CA,AI_PF!$A:$A,$A613))</f>
        <v/>
      </c>
      <c r="U613" t="str">
        <f>IF($A613="","",SUMIFS(AI_PF!$CE:$CE,AI_PF!$A:$A,$A613))</f>
        <v/>
      </c>
      <c r="V613" t="str">
        <f>IF($A613="","",IFERROR(VLOOKUP($A613,AI_PF!$A:$CO,93,FALSE),""))</f>
        <v/>
      </c>
      <c r="W613" t="str">
        <f>IF($A613="","",COUNTIF(AI_PF!$A:$A,$A613))</f>
        <v/>
      </c>
      <c r="X613" t="str">
        <f>IF($A613="","",COUNTIF(LookThrough!$A:$A,J613))</f>
        <v/>
      </c>
    </row>
    <row r="614" spans="2:24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IF($A614="","",IFERROR(VLOOKUP($A614,Data_Raw!$A:$G,5,FALSE),""))</f>
        <v/>
      </c>
      <c r="O614" t="str">
        <f>IF($A614="","",IFERROR(VLOOKUP($A614,Data_Raw!$A:$G,6,FALSE),""))</f>
        <v/>
      </c>
      <c r="P614" t="str">
        <f>IF($A614="","",IFERROR(VLOOKUP($A614,Data_Raw!$A:$G,7,FALSE),""))</f>
        <v/>
      </c>
      <c r="Q614" t="str">
        <f>IF($A614="","",SUMIFS(AI_PF!$AP:$AP,AI_PF!$A:$A,$A614))</f>
        <v/>
      </c>
      <c r="R614" t="str">
        <f>IF($A614="","",SUMIFS(AI_PF!$AW:$AW,AI_PF!$A:$A,$A614))</f>
        <v/>
      </c>
      <c r="S614" t="str">
        <f>IF($A614="","",SUMIFS(AI_PF!$AZ:$AZ,AI_PF!$A:$A,$A614))</f>
        <v/>
      </c>
      <c r="T614" t="str">
        <f>IF($A614="","",SUMIFS(AI_PF!$CA:$CA,AI_PF!$A:$A,$A614))</f>
        <v/>
      </c>
      <c r="U614" t="str">
        <f>IF($A614="","",SUMIFS(AI_PF!$CE:$CE,AI_PF!$A:$A,$A614))</f>
        <v/>
      </c>
      <c r="V614" t="str">
        <f>IF($A614="","",IFERROR(VLOOKUP($A614,AI_PF!$A:$CO,93,FALSE),""))</f>
        <v/>
      </c>
      <c r="W614" t="str">
        <f>IF($A614="","",COUNTIF(AI_PF!$A:$A,$A614))</f>
        <v/>
      </c>
      <c r="X614" t="str">
        <f>IF($A614="","",COUNTIF(LookThrough!$A:$A,J614))</f>
        <v/>
      </c>
    </row>
    <row r="615" spans="2:24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IF($A615="","",IFERROR(VLOOKUP($A615,Data_Raw!$A:$G,5,FALSE),""))</f>
        <v/>
      </c>
      <c r="O615" t="str">
        <f>IF($A615="","",IFERROR(VLOOKUP($A615,Data_Raw!$A:$G,6,FALSE),""))</f>
        <v/>
      </c>
      <c r="P615" t="str">
        <f>IF($A615="","",IFERROR(VLOOKUP($A615,Data_Raw!$A:$G,7,FALSE),""))</f>
        <v/>
      </c>
      <c r="Q615" t="str">
        <f>IF($A615="","",SUMIFS(AI_PF!$AP:$AP,AI_PF!$A:$A,$A615))</f>
        <v/>
      </c>
      <c r="R615" t="str">
        <f>IF($A615="","",SUMIFS(AI_PF!$AW:$AW,AI_PF!$A:$A,$A615))</f>
        <v/>
      </c>
      <c r="S615" t="str">
        <f>IF($A615="","",SUMIFS(AI_PF!$AZ:$AZ,AI_PF!$A:$A,$A615))</f>
        <v/>
      </c>
      <c r="T615" t="str">
        <f>IF($A615="","",SUMIFS(AI_PF!$CA:$CA,AI_PF!$A:$A,$A615))</f>
        <v/>
      </c>
      <c r="U615" t="str">
        <f>IF($A615="","",SUMIFS(AI_PF!$CE:$CE,AI_PF!$A:$A,$A615))</f>
        <v/>
      </c>
      <c r="V615" t="str">
        <f>IF($A615="","",IFERROR(VLOOKUP($A615,AI_PF!$A:$CO,93,FALSE),""))</f>
        <v/>
      </c>
      <c r="W615" t="str">
        <f>IF($A615="","",COUNTIF(AI_PF!$A:$A,$A615))</f>
        <v/>
      </c>
      <c r="X615" t="str">
        <f>IF($A615="","",COUNTIF(LookThrough!$A:$A,J615))</f>
        <v/>
      </c>
    </row>
    <row r="616" spans="2:24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IF($A616="","",IFERROR(VLOOKUP($A616,Data_Raw!$A:$G,5,FALSE),""))</f>
        <v/>
      </c>
      <c r="O616" t="str">
        <f>IF($A616="","",IFERROR(VLOOKUP($A616,Data_Raw!$A:$G,6,FALSE),""))</f>
        <v/>
      </c>
      <c r="P616" t="str">
        <f>IF($A616="","",IFERROR(VLOOKUP($A616,Data_Raw!$A:$G,7,FALSE),""))</f>
        <v/>
      </c>
      <c r="Q616" t="str">
        <f>IF($A616="","",SUMIFS(AI_PF!$AP:$AP,AI_PF!$A:$A,$A616))</f>
        <v/>
      </c>
      <c r="R616" t="str">
        <f>IF($A616="","",SUMIFS(AI_PF!$AW:$AW,AI_PF!$A:$A,$A616))</f>
        <v/>
      </c>
      <c r="S616" t="str">
        <f>IF($A616="","",SUMIFS(AI_PF!$AZ:$AZ,AI_PF!$A:$A,$A616))</f>
        <v/>
      </c>
      <c r="T616" t="str">
        <f>IF($A616="","",SUMIFS(AI_PF!$CA:$CA,AI_PF!$A:$A,$A616))</f>
        <v/>
      </c>
      <c r="U616" t="str">
        <f>IF($A616="","",SUMIFS(AI_PF!$CE:$CE,AI_PF!$A:$A,$A616))</f>
        <v/>
      </c>
      <c r="V616" t="str">
        <f>IF($A616="","",IFERROR(VLOOKUP($A616,AI_PF!$A:$CO,93,FALSE),""))</f>
        <v/>
      </c>
      <c r="W616" t="str">
        <f>IF($A616="","",COUNTIF(AI_PF!$A:$A,$A616))</f>
        <v/>
      </c>
      <c r="X616" t="str">
        <f>IF($A616="","",COUNTIF(LookThrough!$A:$A,J616))</f>
        <v/>
      </c>
    </row>
    <row r="617" spans="2:24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IF($A617="","",IFERROR(VLOOKUP($A617,Data_Raw!$A:$G,5,FALSE),""))</f>
        <v/>
      </c>
      <c r="O617" t="str">
        <f>IF($A617="","",IFERROR(VLOOKUP($A617,Data_Raw!$A:$G,6,FALSE),""))</f>
        <v/>
      </c>
      <c r="P617" t="str">
        <f>IF($A617="","",IFERROR(VLOOKUP($A617,Data_Raw!$A:$G,7,FALSE),""))</f>
        <v/>
      </c>
      <c r="Q617" t="str">
        <f>IF($A617="","",SUMIFS(AI_PF!$AP:$AP,AI_PF!$A:$A,$A617))</f>
        <v/>
      </c>
      <c r="R617" t="str">
        <f>IF($A617="","",SUMIFS(AI_PF!$AW:$AW,AI_PF!$A:$A,$A617))</f>
        <v/>
      </c>
      <c r="S617" t="str">
        <f>IF($A617="","",SUMIFS(AI_PF!$AZ:$AZ,AI_PF!$A:$A,$A617))</f>
        <v/>
      </c>
      <c r="T617" t="str">
        <f>IF($A617="","",SUMIFS(AI_PF!$CA:$CA,AI_PF!$A:$A,$A617))</f>
        <v/>
      </c>
      <c r="U617" t="str">
        <f>IF($A617="","",SUMIFS(AI_PF!$CE:$CE,AI_PF!$A:$A,$A617))</f>
        <v/>
      </c>
      <c r="V617" t="str">
        <f>IF($A617="","",IFERROR(VLOOKUP($A617,AI_PF!$A:$CO,93,FALSE),""))</f>
        <v/>
      </c>
      <c r="W617" t="str">
        <f>IF($A617="","",COUNTIF(AI_PF!$A:$A,$A617))</f>
        <v/>
      </c>
      <c r="X617" t="str">
        <f>IF($A617="","",COUNTIF(LookThrough!$A:$A,J617))</f>
        <v/>
      </c>
    </row>
    <row r="618" spans="2:24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IF($A618="","",IFERROR(VLOOKUP($A618,Data_Raw!$A:$G,5,FALSE),""))</f>
        <v/>
      </c>
      <c r="O618" t="str">
        <f>IF($A618="","",IFERROR(VLOOKUP($A618,Data_Raw!$A:$G,6,FALSE),""))</f>
        <v/>
      </c>
      <c r="P618" t="str">
        <f>IF($A618="","",IFERROR(VLOOKUP($A618,Data_Raw!$A:$G,7,FALSE),""))</f>
        <v/>
      </c>
      <c r="Q618" t="str">
        <f>IF($A618="","",SUMIFS(AI_PF!$AP:$AP,AI_PF!$A:$A,$A618))</f>
        <v/>
      </c>
      <c r="R618" t="str">
        <f>IF($A618="","",SUMIFS(AI_PF!$AW:$AW,AI_PF!$A:$A,$A618))</f>
        <v/>
      </c>
      <c r="S618" t="str">
        <f>IF($A618="","",SUMIFS(AI_PF!$AZ:$AZ,AI_PF!$A:$A,$A618))</f>
        <v/>
      </c>
      <c r="T618" t="str">
        <f>IF($A618="","",SUMIFS(AI_PF!$CA:$CA,AI_PF!$A:$A,$A618))</f>
        <v/>
      </c>
      <c r="U618" t="str">
        <f>IF($A618="","",SUMIFS(AI_PF!$CE:$CE,AI_PF!$A:$A,$A618))</f>
        <v/>
      </c>
      <c r="V618" t="str">
        <f>IF($A618="","",IFERROR(VLOOKUP($A618,AI_PF!$A:$CO,93,FALSE),""))</f>
        <v/>
      </c>
      <c r="W618" t="str">
        <f>IF($A618="","",COUNTIF(AI_PF!$A:$A,$A618))</f>
        <v/>
      </c>
      <c r="X618" t="str">
        <f>IF($A618="","",COUNTIF(LookThrough!$A:$A,J618))</f>
        <v/>
      </c>
    </row>
    <row r="619" spans="2:24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IF($A619="","",IFERROR(VLOOKUP($A619,Data_Raw!$A:$G,5,FALSE),""))</f>
        <v/>
      </c>
      <c r="O619" t="str">
        <f>IF($A619="","",IFERROR(VLOOKUP($A619,Data_Raw!$A:$G,6,FALSE),""))</f>
        <v/>
      </c>
      <c r="P619" t="str">
        <f>IF($A619="","",IFERROR(VLOOKUP($A619,Data_Raw!$A:$G,7,FALSE),""))</f>
        <v/>
      </c>
      <c r="Q619" t="str">
        <f>IF($A619="","",SUMIFS(AI_PF!$AP:$AP,AI_PF!$A:$A,$A619))</f>
        <v/>
      </c>
      <c r="R619" t="str">
        <f>IF($A619="","",SUMIFS(AI_PF!$AW:$AW,AI_PF!$A:$A,$A619))</f>
        <v/>
      </c>
      <c r="S619" t="str">
        <f>IF($A619="","",SUMIFS(AI_PF!$AZ:$AZ,AI_PF!$A:$A,$A619))</f>
        <v/>
      </c>
      <c r="T619" t="str">
        <f>IF($A619="","",SUMIFS(AI_PF!$CA:$CA,AI_PF!$A:$A,$A619))</f>
        <v/>
      </c>
      <c r="U619" t="str">
        <f>IF($A619="","",SUMIFS(AI_PF!$CE:$CE,AI_PF!$A:$A,$A619))</f>
        <v/>
      </c>
      <c r="V619" t="str">
        <f>IF($A619="","",IFERROR(VLOOKUP($A619,AI_PF!$A:$CO,93,FALSE),""))</f>
        <v/>
      </c>
      <c r="W619" t="str">
        <f>IF($A619="","",COUNTIF(AI_PF!$A:$A,$A619))</f>
        <v/>
      </c>
      <c r="X619" t="str">
        <f>IF($A619="","",COUNTIF(LookThrough!$A:$A,J619))</f>
        <v/>
      </c>
    </row>
    <row r="620" spans="2:24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IF($A620="","",IFERROR(VLOOKUP($A620,Data_Raw!$A:$G,5,FALSE),""))</f>
        <v/>
      </c>
      <c r="O620" t="str">
        <f>IF($A620="","",IFERROR(VLOOKUP($A620,Data_Raw!$A:$G,6,FALSE),""))</f>
        <v/>
      </c>
      <c r="P620" t="str">
        <f>IF($A620="","",IFERROR(VLOOKUP($A620,Data_Raw!$A:$G,7,FALSE),""))</f>
        <v/>
      </c>
      <c r="Q620" t="str">
        <f>IF($A620="","",SUMIFS(AI_PF!$AP:$AP,AI_PF!$A:$A,$A620))</f>
        <v/>
      </c>
      <c r="R620" t="str">
        <f>IF($A620="","",SUMIFS(AI_PF!$AW:$AW,AI_PF!$A:$A,$A620))</f>
        <v/>
      </c>
      <c r="S620" t="str">
        <f>IF($A620="","",SUMIFS(AI_PF!$AZ:$AZ,AI_PF!$A:$A,$A620))</f>
        <v/>
      </c>
      <c r="T620" t="str">
        <f>IF($A620="","",SUMIFS(AI_PF!$CA:$CA,AI_PF!$A:$A,$A620))</f>
        <v/>
      </c>
      <c r="U620" t="str">
        <f>IF($A620="","",SUMIFS(AI_PF!$CE:$CE,AI_PF!$A:$A,$A620))</f>
        <v/>
      </c>
      <c r="V620" t="str">
        <f>IF($A620="","",IFERROR(VLOOKUP($A620,AI_PF!$A:$CO,93,FALSE),""))</f>
        <v/>
      </c>
      <c r="W620" t="str">
        <f>IF($A620="","",COUNTIF(AI_PF!$A:$A,$A620))</f>
        <v/>
      </c>
      <c r="X620" t="str">
        <f>IF($A620="","",COUNTIF(LookThrough!$A:$A,J620))</f>
        <v/>
      </c>
    </row>
    <row r="621" spans="2:24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IF($A621="","",IFERROR(VLOOKUP($A621,Data_Raw!$A:$G,5,FALSE),""))</f>
        <v/>
      </c>
      <c r="O621" t="str">
        <f>IF($A621="","",IFERROR(VLOOKUP($A621,Data_Raw!$A:$G,6,FALSE),""))</f>
        <v/>
      </c>
      <c r="P621" t="str">
        <f>IF($A621="","",IFERROR(VLOOKUP($A621,Data_Raw!$A:$G,7,FALSE),""))</f>
        <v/>
      </c>
      <c r="Q621" t="str">
        <f>IF($A621="","",SUMIFS(AI_PF!$AP:$AP,AI_PF!$A:$A,$A621))</f>
        <v/>
      </c>
      <c r="R621" t="str">
        <f>IF($A621="","",SUMIFS(AI_PF!$AW:$AW,AI_PF!$A:$A,$A621))</f>
        <v/>
      </c>
      <c r="S621" t="str">
        <f>IF($A621="","",SUMIFS(AI_PF!$AZ:$AZ,AI_PF!$A:$A,$A621))</f>
        <v/>
      </c>
      <c r="T621" t="str">
        <f>IF($A621="","",SUMIFS(AI_PF!$CA:$CA,AI_PF!$A:$A,$A621))</f>
        <v/>
      </c>
      <c r="U621" t="str">
        <f>IF($A621="","",SUMIFS(AI_PF!$CE:$CE,AI_PF!$A:$A,$A621))</f>
        <v/>
      </c>
      <c r="V621" t="str">
        <f>IF($A621="","",IFERROR(VLOOKUP($A621,AI_PF!$A:$CO,93,FALSE),""))</f>
        <v/>
      </c>
      <c r="W621" t="str">
        <f>IF($A621="","",COUNTIF(AI_PF!$A:$A,$A621))</f>
        <v/>
      </c>
      <c r="X621" t="str">
        <f>IF($A621="","",COUNTIF(LookThrough!$A:$A,J621))</f>
        <v/>
      </c>
    </row>
    <row r="622" spans="2:24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IF($A622="","",IFERROR(VLOOKUP($A622,Data_Raw!$A:$G,5,FALSE),""))</f>
        <v/>
      </c>
      <c r="O622" t="str">
        <f>IF($A622="","",IFERROR(VLOOKUP($A622,Data_Raw!$A:$G,6,FALSE),""))</f>
        <v/>
      </c>
      <c r="P622" t="str">
        <f>IF($A622="","",IFERROR(VLOOKUP($A622,Data_Raw!$A:$G,7,FALSE),""))</f>
        <v/>
      </c>
      <c r="Q622" t="str">
        <f>IF($A622="","",SUMIFS(AI_PF!$AP:$AP,AI_PF!$A:$A,$A622))</f>
        <v/>
      </c>
      <c r="R622" t="str">
        <f>IF($A622="","",SUMIFS(AI_PF!$AW:$AW,AI_PF!$A:$A,$A622))</f>
        <v/>
      </c>
      <c r="S622" t="str">
        <f>IF($A622="","",SUMIFS(AI_PF!$AZ:$AZ,AI_PF!$A:$A,$A622))</f>
        <v/>
      </c>
      <c r="T622" t="str">
        <f>IF($A622="","",SUMIFS(AI_PF!$CA:$CA,AI_PF!$A:$A,$A622))</f>
        <v/>
      </c>
      <c r="U622" t="str">
        <f>IF($A622="","",SUMIFS(AI_PF!$CE:$CE,AI_PF!$A:$A,$A622))</f>
        <v/>
      </c>
      <c r="V622" t="str">
        <f>IF($A622="","",IFERROR(VLOOKUP($A622,AI_PF!$A:$CO,93,FALSE),""))</f>
        <v/>
      </c>
      <c r="W622" t="str">
        <f>IF($A622="","",COUNTIF(AI_PF!$A:$A,$A622))</f>
        <v/>
      </c>
      <c r="X622" t="str">
        <f>IF($A622="","",COUNTIF(LookThrough!$A:$A,J622))</f>
        <v/>
      </c>
    </row>
    <row r="623" spans="2:24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IF($A623="","",IFERROR(VLOOKUP($A623,Data_Raw!$A:$G,5,FALSE),""))</f>
        <v/>
      </c>
      <c r="O623" t="str">
        <f>IF($A623="","",IFERROR(VLOOKUP($A623,Data_Raw!$A:$G,6,FALSE),""))</f>
        <v/>
      </c>
      <c r="P623" t="str">
        <f>IF($A623="","",IFERROR(VLOOKUP($A623,Data_Raw!$A:$G,7,FALSE),""))</f>
        <v/>
      </c>
      <c r="Q623" t="str">
        <f>IF($A623="","",SUMIFS(AI_PF!$AP:$AP,AI_PF!$A:$A,$A623))</f>
        <v/>
      </c>
      <c r="R623" t="str">
        <f>IF($A623="","",SUMIFS(AI_PF!$AW:$AW,AI_PF!$A:$A,$A623))</f>
        <v/>
      </c>
      <c r="S623" t="str">
        <f>IF($A623="","",SUMIFS(AI_PF!$AZ:$AZ,AI_PF!$A:$A,$A623))</f>
        <v/>
      </c>
      <c r="T623" t="str">
        <f>IF($A623="","",SUMIFS(AI_PF!$CA:$CA,AI_PF!$A:$A,$A623))</f>
        <v/>
      </c>
      <c r="U623" t="str">
        <f>IF($A623="","",SUMIFS(AI_PF!$CE:$CE,AI_PF!$A:$A,$A623))</f>
        <v/>
      </c>
      <c r="V623" t="str">
        <f>IF($A623="","",IFERROR(VLOOKUP($A623,AI_PF!$A:$CO,93,FALSE),""))</f>
        <v/>
      </c>
      <c r="W623" t="str">
        <f>IF($A623="","",COUNTIF(AI_PF!$A:$A,$A623))</f>
        <v/>
      </c>
      <c r="X623" t="str">
        <f>IF($A623="","",COUNTIF(LookThrough!$A:$A,J623))</f>
        <v/>
      </c>
    </row>
    <row r="624" spans="2:24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IF($A624="","",IFERROR(VLOOKUP($A624,Data_Raw!$A:$G,5,FALSE),""))</f>
        <v/>
      </c>
      <c r="O624" t="str">
        <f>IF($A624="","",IFERROR(VLOOKUP($A624,Data_Raw!$A:$G,6,FALSE),""))</f>
        <v/>
      </c>
      <c r="P624" t="str">
        <f>IF($A624="","",IFERROR(VLOOKUP($A624,Data_Raw!$A:$G,7,FALSE),""))</f>
        <v/>
      </c>
      <c r="Q624" t="str">
        <f>IF($A624="","",SUMIFS(AI_PF!$AP:$AP,AI_PF!$A:$A,$A624))</f>
        <v/>
      </c>
      <c r="R624" t="str">
        <f>IF($A624="","",SUMIFS(AI_PF!$AW:$AW,AI_PF!$A:$A,$A624))</f>
        <v/>
      </c>
      <c r="S624" t="str">
        <f>IF($A624="","",SUMIFS(AI_PF!$AZ:$AZ,AI_PF!$A:$A,$A624))</f>
        <v/>
      </c>
      <c r="T624" t="str">
        <f>IF($A624="","",SUMIFS(AI_PF!$CA:$CA,AI_PF!$A:$A,$A624))</f>
        <v/>
      </c>
      <c r="U624" t="str">
        <f>IF($A624="","",SUMIFS(AI_PF!$CE:$CE,AI_PF!$A:$A,$A624))</f>
        <v/>
      </c>
      <c r="V624" t="str">
        <f>IF($A624="","",IFERROR(VLOOKUP($A624,AI_PF!$A:$CO,93,FALSE),""))</f>
        <v/>
      </c>
      <c r="W624" t="str">
        <f>IF($A624="","",COUNTIF(AI_PF!$A:$A,$A624))</f>
        <v/>
      </c>
      <c r="X624" t="str">
        <f>IF($A624="","",COUNTIF(LookThrough!$A:$A,J624))</f>
        <v/>
      </c>
    </row>
    <row r="625" spans="2:24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IF($A625="","",IFERROR(VLOOKUP($A625,Data_Raw!$A:$G,5,FALSE),""))</f>
        <v/>
      </c>
      <c r="O625" t="str">
        <f>IF($A625="","",IFERROR(VLOOKUP($A625,Data_Raw!$A:$G,6,FALSE),""))</f>
        <v/>
      </c>
      <c r="P625" t="str">
        <f>IF($A625="","",IFERROR(VLOOKUP($A625,Data_Raw!$A:$G,7,FALSE),""))</f>
        <v/>
      </c>
      <c r="Q625" t="str">
        <f>IF($A625="","",SUMIFS(AI_PF!$AP:$AP,AI_PF!$A:$A,$A625))</f>
        <v/>
      </c>
      <c r="R625" t="str">
        <f>IF($A625="","",SUMIFS(AI_PF!$AW:$AW,AI_PF!$A:$A,$A625))</f>
        <v/>
      </c>
      <c r="S625" t="str">
        <f>IF($A625="","",SUMIFS(AI_PF!$AZ:$AZ,AI_PF!$A:$A,$A625))</f>
        <v/>
      </c>
      <c r="T625" t="str">
        <f>IF($A625="","",SUMIFS(AI_PF!$CA:$CA,AI_PF!$A:$A,$A625))</f>
        <v/>
      </c>
      <c r="U625" t="str">
        <f>IF($A625="","",SUMIFS(AI_PF!$CE:$CE,AI_PF!$A:$A,$A625))</f>
        <v/>
      </c>
      <c r="V625" t="str">
        <f>IF($A625="","",IFERROR(VLOOKUP($A625,AI_PF!$A:$CO,93,FALSE),""))</f>
        <v/>
      </c>
      <c r="W625" t="str">
        <f>IF($A625="","",COUNTIF(AI_PF!$A:$A,$A625))</f>
        <v/>
      </c>
      <c r="X625" t="str">
        <f>IF($A625="","",COUNTIF(LookThrough!$A:$A,J625))</f>
        <v/>
      </c>
    </row>
    <row r="626" spans="2:24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IF($A626="","",IFERROR(VLOOKUP($A626,Data_Raw!$A:$G,5,FALSE),""))</f>
        <v/>
      </c>
      <c r="O626" t="str">
        <f>IF($A626="","",IFERROR(VLOOKUP($A626,Data_Raw!$A:$G,6,FALSE),""))</f>
        <v/>
      </c>
      <c r="P626" t="str">
        <f>IF($A626="","",IFERROR(VLOOKUP($A626,Data_Raw!$A:$G,7,FALSE),""))</f>
        <v/>
      </c>
      <c r="Q626" t="str">
        <f>IF($A626="","",SUMIFS(AI_PF!$AP:$AP,AI_PF!$A:$A,$A626))</f>
        <v/>
      </c>
      <c r="R626" t="str">
        <f>IF($A626="","",SUMIFS(AI_PF!$AW:$AW,AI_PF!$A:$A,$A626))</f>
        <v/>
      </c>
      <c r="S626" t="str">
        <f>IF($A626="","",SUMIFS(AI_PF!$AZ:$AZ,AI_PF!$A:$A,$A626))</f>
        <v/>
      </c>
      <c r="T626" t="str">
        <f>IF($A626="","",SUMIFS(AI_PF!$CA:$CA,AI_PF!$A:$A,$A626))</f>
        <v/>
      </c>
      <c r="U626" t="str">
        <f>IF($A626="","",SUMIFS(AI_PF!$CE:$CE,AI_PF!$A:$A,$A626))</f>
        <v/>
      </c>
      <c r="V626" t="str">
        <f>IF($A626="","",IFERROR(VLOOKUP($A626,AI_PF!$A:$CO,93,FALSE),""))</f>
        <v/>
      </c>
      <c r="W626" t="str">
        <f>IF($A626="","",COUNTIF(AI_PF!$A:$A,$A626))</f>
        <v/>
      </c>
      <c r="X626" t="str">
        <f>IF($A626="","",COUNTIF(LookThrough!$A:$A,J626))</f>
        <v/>
      </c>
    </row>
    <row r="627" spans="2:24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IF($A627="","",IFERROR(VLOOKUP($A627,Data_Raw!$A:$G,5,FALSE),""))</f>
        <v/>
      </c>
      <c r="O627" t="str">
        <f>IF($A627="","",IFERROR(VLOOKUP($A627,Data_Raw!$A:$G,6,FALSE),""))</f>
        <v/>
      </c>
      <c r="P627" t="str">
        <f>IF($A627="","",IFERROR(VLOOKUP($A627,Data_Raw!$A:$G,7,FALSE),""))</f>
        <v/>
      </c>
      <c r="Q627" t="str">
        <f>IF($A627="","",SUMIFS(AI_PF!$AP:$AP,AI_PF!$A:$A,$A627))</f>
        <v/>
      </c>
      <c r="R627" t="str">
        <f>IF($A627="","",SUMIFS(AI_PF!$AW:$AW,AI_PF!$A:$A,$A627))</f>
        <v/>
      </c>
      <c r="S627" t="str">
        <f>IF($A627="","",SUMIFS(AI_PF!$AZ:$AZ,AI_PF!$A:$A,$A627))</f>
        <v/>
      </c>
      <c r="T627" t="str">
        <f>IF($A627="","",SUMIFS(AI_PF!$CA:$CA,AI_PF!$A:$A,$A627))</f>
        <v/>
      </c>
      <c r="U627" t="str">
        <f>IF($A627="","",SUMIFS(AI_PF!$CE:$CE,AI_PF!$A:$A,$A627))</f>
        <v/>
      </c>
      <c r="V627" t="str">
        <f>IF($A627="","",IFERROR(VLOOKUP($A627,AI_PF!$A:$CO,93,FALSE),""))</f>
        <v/>
      </c>
      <c r="W627" t="str">
        <f>IF($A627="","",COUNTIF(AI_PF!$A:$A,$A627))</f>
        <v/>
      </c>
      <c r="X627" t="str">
        <f>IF($A627="","",COUNTIF(LookThrough!$A:$A,J627))</f>
        <v/>
      </c>
    </row>
    <row r="628" spans="2:24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IF($A628="","",IFERROR(VLOOKUP($A628,Data_Raw!$A:$G,5,FALSE),""))</f>
        <v/>
      </c>
      <c r="O628" t="str">
        <f>IF($A628="","",IFERROR(VLOOKUP($A628,Data_Raw!$A:$G,6,FALSE),""))</f>
        <v/>
      </c>
      <c r="P628" t="str">
        <f>IF($A628="","",IFERROR(VLOOKUP($A628,Data_Raw!$A:$G,7,FALSE),""))</f>
        <v/>
      </c>
      <c r="Q628" t="str">
        <f>IF($A628="","",SUMIFS(AI_PF!$AP:$AP,AI_PF!$A:$A,$A628))</f>
        <v/>
      </c>
      <c r="R628" t="str">
        <f>IF($A628="","",SUMIFS(AI_PF!$AW:$AW,AI_PF!$A:$A,$A628))</f>
        <v/>
      </c>
      <c r="S628" t="str">
        <f>IF($A628="","",SUMIFS(AI_PF!$AZ:$AZ,AI_PF!$A:$A,$A628))</f>
        <v/>
      </c>
      <c r="T628" t="str">
        <f>IF($A628="","",SUMIFS(AI_PF!$CA:$CA,AI_PF!$A:$A,$A628))</f>
        <v/>
      </c>
      <c r="U628" t="str">
        <f>IF($A628="","",SUMIFS(AI_PF!$CE:$CE,AI_PF!$A:$A,$A628))</f>
        <v/>
      </c>
      <c r="V628" t="str">
        <f>IF($A628="","",IFERROR(VLOOKUP($A628,AI_PF!$A:$CO,93,FALSE),""))</f>
        <v/>
      </c>
      <c r="W628" t="str">
        <f>IF($A628="","",COUNTIF(AI_PF!$A:$A,$A628))</f>
        <v/>
      </c>
      <c r="X628" t="str">
        <f>IF($A628="","",COUNTIF(LookThrough!$A:$A,J628))</f>
        <v/>
      </c>
    </row>
    <row r="629" spans="2:24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IF($A629="","",IFERROR(VLOOKUP($A629,Data_Raw!$A:$G,5,FALSE),""))</f>
        <v/>
      </c>
      <c r="O629" t="str">
        <f>IF($A629="","",IFERROR(VLOOKUP($A629,Data_Raw!$A:$G,6,FALSE),""))</f>
        <v/>
      </c>
      <c r="P629" t="str">
        <f>IF($A629="","",IFERROR(VLOOKUP($A629,Data_Raw!$A:$G,7,FALSE),""))</f>
        <v/>
      </c>
      <c r="Q629" t="str">
        <f>IF($A629="","",SUMIFS(AI_PF!$AP:$AP,AI_PF!$A:$A,$A629))</f>
        <v/>
      </c>
      <c r="R629" t="str">
        <f>IF($A629="","",SUMIFS(AI_PF!$AW:$AW,AI_PF!$A:$A,$A629))</f>
        <v/>
      </c>
      <c r="S629" t="str">
        <f>IF($A629="","",SUMIFS(AI_PF!$AZ:$AZ,AI_PF!$A:$A,$A629))</f>
        <v/>
      </c>
      <c r="T629" t="str">
        <f>IF($A629="","",SUMIFS(AI_PF!$CA:$CA,AI_PF!$A:$A,$A629))</f>
        <v/>
      </c>
      <c r="U629" t="str">
        <f>IF($A629="","",SUMIFS(AI_PF!$CE:$CE,AI_PF!$A:$A,$A629))</f>
        <v/>
      </c>
      <c r="V629" t="str">
        <f>IF($A629="","",IFERROR(VLOOKUP($A629,AI_PF!$A:$CO,93,FALSE),""))</f>
        <v/>
      </c>
      <c r="W629" t="str">
        <f>IF($A629="","",COUNTIF(AI_PF!$A:$A,$A629))</f>
        <v/>
      </c>
      <c r="X629" t="str">
        <f>IF($A629="","",COUNTIF(LookThrough!$A:$A,J629))</f>
        <v/>
      </c>
    </row>
    <row r="630" spans="2:24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IF($A630="","",IFERROR(VLOOKUP($A630,Data_Raw!$A:$G,5,FALSE),""))</f>
        <v/>
      </c>
      <c r="O630" t="str">
        <f>IF($A630="","",IFERROR(VLOOKUP($A630,Data_Raw!$A:$G,6,FALSE),""))</f>
        <v/>
      </c>
      <c r="P630" t="str">
        <f>IF($A630="","",IFERROR(VLOOKUP($A630,Data_Raw!$A:$G,7,FALSE),""))</f>
        <v/>
      </c>
      <c r="Q630" t="str">
        <f>IF($A630="","",SUMIFS(AI_PF!$AP:$AP,AI_PF!$A:$A,$A630))</f>
        <v/>
      </c>
      <c r="R630" t="str">
        <f>IF($A630="","",SUMIFS(AI_PF!$AW:$AW,AI_PF!$A:$A,$A630))</f>
        <v/>
      </c>
      <c r="S630" t="str">
        <f>IF($A630="","",SUMIFS(AI_PF!$AZ:$AZ,AI_PF!$A:$A,$A630))</f>
        <v/>
      </c>
      <c r="T630" t="str">
        <f>IF($A630="","",SUMIFS(AI_PF!$CA:$CA,AI_PF!$A:$A,$A630))</f>
        <v/>
      </c>
      <c r="U630" t="str">
        <f>IF($A630="","",SUMIFS(AI_PF!$CE:$CE,AI_PF!$A:$A,$A630))</f>
        <v/>
      </c>
      <c r="V630" t="str">
        <f>IF($A630="","",IFERROR(VLOOKUP($A630,AI_PF!$A:$CO,93,FALSE),""))</f>
        <v/>
      </c>
      <c r="W630" t="str">
        <f>IF($A630="","",COUNTIF(AI_PF!$A:$A,$A630))</f>
        <v/>
      </c>
      <c r="X630" t="str">
        <f>IF($A630="","",COUNTIF(LookThrough!$A:$A,J630))</f>
        <v/>
      </c>
    </row>
    <row r="631" spans="2:24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IF($A631="","",IFERROR(VLOOKUP($A631,Data_Raw!$A:$G,5,FALSE),""))</f>
        <v/>
      </c>
      <c r="O631" t="str">
        <f>IF($A631="","",IFERROR(VLOOKUP($A631,Data_Raw!$A:$G,6,FALSE),""))</f>
        <v/>
      </c>
      <c r="P631" t="str">
        <f>IF($A631="","",IFERROR(VLOOKUP($A631,Data_Raw!$A:$G,7,FALSE),""))</f>
        <v/>
      </c>
      <c r="Q631" t="str">
        <f>IF($A631="","",SUMIFS(AI_PF!$AP:$AP,AI_PF!$A:$A,$A631))</f>
        <v/>
      </c>
      <c r="R631" t="str">
        <f>IF($A631="","",SUMIFS(AI_PF!$AW:$AW,AI_PF!$A:$A,$A631))</f>
        <v/>
      </c>
      <c r="S631" t="str">
        <f>IF($A631="","",SUMIFS(AI_PF!$AZ:$AZ,AI_PF!$A:$A,$A631))</f>
        <v/>
      </c>
      <c r="T631" t="str">
        <f>IF($A631="","",SUMIFS(AI_PF!$CA:$CA,AI_PF!$A:$A,$A631))</f>
        <v/>
      </c>
      <c r="U631" t="str">
        <f>IF($A631="","",SUMIFS(AI_PF!$CE:$CE,AI_PF!$A:$A,$A631))</f>
        <v/>
      </c>
      <c r="V631" t="str">
        <f>IF($A631="","",IFERROR(VLOOKUP($A631,AI_PF!$A:$CO,93,FALSE),""))</f>
        <v/>
      </c>
      <c r="W631" t="str">
        <f>IF($A631="","",COUNTIF(AI_PF!$A:$A,$A631))</f>
        <v/>
      </c>
      <c r="X631" t="str">
        <f>IF($A631="","",COUNTIF(LookThrough!$A:$A,J631))</f>
        <v/>
      </c>
    </row>
    <row r="632" spans="2:24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IF($A632="","",IFERROR(VLOOKUP($A632,Data_Raw!$A:$G,5,FALSE),""))</f>
        <v/>
      </c>
      <c r="O632" t="str">
        <f>IF($A632="","",IFERROR(VLOOKUP($A632,Data_Raw!$A:$G,6,FALSE),""))</f>
        <v/>
      </c>
      <c r="P632" t="str">
        <f>IF($A632="","",IFERROR(VLOOKUP($A632,Data_Raw!$A:$G,7,FALSE),""))</f>
        <v/>
      </c>
      <c r="Q632" t="str">
        <f>IF($A632="","",SUMIFS(AI_PF!$AP:$AP,AI_PF!$A:$A,$A632))</f>
        <v/>
      </c>
      <c r="R632" t="str">
        <f>IF($A632="","",SUMIFS(AI_PF!$AW:$AW,AI_PF!$A:$A,$A632))</f>
        <v/>
      </c>
      <c r="S632" t="str">
        <f>IF($A632="","",SUMIFS(AI_PF!$AZ:$AZ,AI_PF!$A:$A,$A632))</f>
        <v/>
      </c>
      <c r="T632" t="str">
        <f>IF($A632="","",SUMIFS(AI_PF!$CA:$CA,AI_PF!$A:$A,$A632))</f>
        <v/>
      </c>
      <c r="U632" t="str">
        <f>IF($A632="","",SUMIFS(AI_PF!$CE:$CE,AI_PF!$A:$A,$A632))</f>
        <v/>
      </c>
      <c r="V632" t="str">
        <f>IF($A632="","",IFERROR(VLOOKUP($A632,AI_PF!$A:$CO,93,FALSE),""))</f>
        <v/>
      </c>
      <c r="W632" t="str">
        <f>IF($A632="","",COUNTIF(AI_PF!$A:$A,$A632))</f>
        <v/>
      </c>
      <c r="X632" t="str">
        <f>IF($A632="","",COUNTIF(LookThrough!$A:$A,J632))</f>
        <v/>
      </c>
    </row>
    <row r="633" spans="2:24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IF($A633="","",IFERROR(VLOOKUP($A633,Data_Raw!$A:$G,5,FALSE),""))</f>
        <v/>
      </c>
      <c r="O633" t="str">
        <f>IF($A633="","",IFERROR(VLOOKUP($A633,Data_Raw!$A:$G,6,FALSE),""))</f>
        <v/>
      </c>
      <c r="P633" t="str">
        <f>IF($A633="","",IFERROR(VLOOKUP($A633,Data_Raw!$A:$G,7,FALSE),""))</f>
        <v/>
      </c>
      <c r="Q633" t="str">
        <f>IF($A633="","",SUMIFS(AI_PF!$AP:$AP,AI_PF!$A:$A,$A633))</f>
        <v/>
      </c>
      <c r="R633" t="str">
        <f>IF($A633="","",SUMIFS(AI_PF!$AW:$AW,AI_PF!$A:$A,$A633))</f>
        <v/>
      </c>
      <c r="S633" t="str">
        <f>IF($A633="","",SUMIFS(AI_PF!$AZ:$AZ,AI_PF!$A:$A,$A633))</f>
        <v/>
      </c>
      <c r="T633" t="str">
        <f>IF($A633="","",SUMIFS(AI_PF!$CA:$CA,AI_PF!$A:$A,$A633))</f>
        <v/>
      </c>
      <c r="U633" t="str">
        <f>IF($A633="","",SUMIFS(AI_PF!$CE:$CE,AI_PF!$A:$A,$A633))</f>
        <v/>
      </c>
      <c r="V633" t="str">
        <f>IF($A633="","",IFERROR(VLOOKUP($A633,AI_PF!$A:$CO,93,FALSE),""))</f>
        <v/>
      </c>
      <c r="W633" t="str">
        <f>IF($A633="","",COUNTIF(AI_PF!$A:$A,$A633))</f>
        <v/>
      </c>
      <c r="X633" t="str">
        <f>IF($A633="","",COUNTIF(LookThrough!$A:$A,J633))</f>
        <v/>
      </c>
    </row>
    <row r="634" spans="2:24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IF($A634="","",IFERROR(VLOOKUP($A634,Data_Raw!$A:$G,5,FALSE),""))</f>
        <v/>
      </c>
      <c r="O634" t="str">
        <f>IF($A634="","",IFERROR(VLOOKUP($A634,Data_Raw!$A:$G,6,FALSE),""))</f>
        <v/>
      </c>
      <c r="P634" t="str">
        <f>IF($A634="","",IFERROR(VLOOKUP($A634,Data_Raw!$A:$G,7,FALSE),""))</f>
        <v/>
      </c>
      <c r="Q634" t="str">
        <f>IF($A634="","",SUMIFS(AI_PF!$AP:$AP,AI_PF!$A:$A,$A634))</f>
        <v/>
      </c>
      <c r="R634" t="str">
        <f>IF($A634="","",SUMIFS(AI_PF!$AW:$AW,AI_PF!$A:$A,$A634))</f>
        <v/>
      </c>
      <c r="S634" t="str">
        <f>IF($A634="","",SUMIFS(AI_PF!$AZ:$AZ,AI_PF!$A:$A,$A634))</f>
        <v/>
      </c>
      <c r="T634" t="str">
        <f>IF($A634="","",SUMIFS(AI_PF!$CA:$CA,AI_PF!$A:$A,$A634))</f>
        <v/>
      </c>
      <c r="U634" t="str">
        <f>IF($A634="","",SUMIFS(AI_PF!$CE:$CE,AI_PF!$A:$A,$A634))</f>
        <v/>
      </c>
      <c r="V634" t="str">
        <f>IF($A634="","",IFERROR(VLOOKUP($A634,AI_PF!$A:$CO,93,FALSE),""))</f>
        <v/>
      </c>
      <c r="W634" t="str">
        <f>IF($A634="","",COUNTIF(AI_PF!$A:$A,$A634))</f>
        <v/>
      </c>
      <c r="X634" t="str">
        <f>IF($A634="","",COUNTIF(LookThrough!$A:$A,J634))</f>
        <v/>
      </c>
    </row>
    <row r="635" spans="2:24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IF($A635="","",IFERROR(VLOOKUP($A635,Data_Raw!$A:$G,5,FALSE),""))</f>
        <v/>
      </c>
      <c r="O635" t="str">
        <f>IF($A635="","",IFERROR(VLOOKUP($A635,Data_Raw!$A:$G,6,FALSE),""))</f>
        <v/>
      </c>
      <c r="P635" t="str">
        <f>IF($A635="","",IFERROR(VLOOKUP($A635,Data_Raw!$A:$G,7,FALSE),""))</f>
        <v/>
      </c>
      <c r="Q635" t="str">
        <f>IF($A635="","",SUMIFS(AI_PF!$AP:$AP,AI_PF!$A:$A,$A635))</f>
        <v/>
      </c>
      <c r="R635" t="str">
        <f>IF($A635="","",SUMIFS(AI_PF!$AW:$AW,AI_PF!$A:$A,$A635))</f>
        <v/>
      </c>
      <c r="S635" t="str">
        <f>IF($A635="","",SUMIFS(AI_PF!$AZ:$AZ,AI_PF!$A:$A,$A635))</f>
        <v/>
      </c>
      <c r="T635" t="str">
        <f>IF($A635="","",SUMIFS(AI_PF!$CA:$CA,AI_PF!$A:$A,$A635))</f>
        <v/>
      </c>
      <c r="U635" t="str">
        <f>IF($A635="","",SUMIFS(AI_PF!$CE:$CE,AI_PF!$A:$A,$A635))</f>
        <v/>
      </c>
      <c r="V635" t="str">
        <f>IF($A635="","",IFERROR(VLOOKUP($A635,AI_PF!$A:$CO,93,FALSE),""))</f>
        <v/>
      </c>
      <c r="W635" t="str">
        <f>IF($A635="","",COUNTIF(AI_PF!$A:$A,$A635))</f>
        <v/>
      </c>
      <c r="X635" t="str">
        <f>IF($A635="","",COUNTIF(LookThrough!$A:$A,J635))</f>
        <v/>
      </c>
    </row>
    <row r="636" spans="2:24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IF($A636="","",IFERROR(VLOOKUP($A636,Data_Raw!$A:$G,5,FALSE),""))</f>
        <v/>
      </c>
      <c r="O636" t="str">
        <f>IF($A636="","",IFERROR(VLOOKUP($A636,Data_Raw!$A:$G,6,FALSE),""))</f>
        <v/>
      </c>
      <c r="P636" t="str">
        <f>IF($A636="","",IFERROR(VLOOKUP($A636,Data_Raw!$A:$G,7,FALSE),""))</f>
        <v/>
      </c>
      <c r="Q636" t="str">
        <f>IF($A636="","",SUMIFS(AI_PF!$AP:$AP,AI_PF!$A:$A,$A636))</f>
        <v/>
      </c>
      <c r="R636" t="str">
        <f>IF($A636="","",SUMIFS(AI_PF!$AW:$AW,AI_PF!$A:$A,$A636))</f>
        <v/>
      </c>
      <c r="S636" t="str">
        <f>IF($A636="","",SUMIFS(AI_PF!$AZ:$AZ,AI_PF!$A:$A,$A636))</f>
        <v/>
      </c>
      <c r="T636" t="str">
        <f>IF($A636="","",SUMIFS(AI_PF!$CA:$CA,AI_PF!$A:$A,$A636))</f>
        <v/>
      </c>
      <c r="U636" t="str">
        <f>IF($A636="","",SUMIFS(AI_PF!$CE:$CE,AI_PF!$A:$A,$A636))</f>
        <v/>
      </c>
      <c r="V636" t="str">
        <f>IF($A636="","",IFERROR(VLOOKUP($A636,AI_PF!$A:$CO,93,FALSE),""))</f>
        <v/>
      </c>
      <c r="W636" t="str">
        <f>IF($A636="","",COUNTIF(AI_PF!$A:$A,$A636))</f>
        <v/>
      </c>
      <c r="X636" t="str">
        <f>IF($A636="","",COUNTIF(LookThrough!$A:$A,J636))</f>
        <v/>
      </c>
    </row>
    <row r="637" spans="2:24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IF($A637="","",IFERROR(VLOOKUP($A637,Data_Raw!$A:$G,5,FALSE),""))</f>
        <v/>
      </c>
      <c r="O637" t="str">
        <f>IF($A637="","",IFERROR(VLOOKUP($A637,Data_Raw!$A:$G,6,FALSE),""))</f>
        <v/>
      </c>
      <c r="P637" t="str">
        <f>IF($A637="","",IFERROR(VLOOKUP($A637,Data_Raw!$A:$G,7,FALSE),""))</f>
        <v/>
      </c>
      <c r="Q637" t="str">
        <f>IF($A637="","",SUMIFS(AI_PF!$AP:$AP,AI_PF!$A:$A,$A637))</f>
        <v/>
      </c>
      <c r="R637" t="str">
        <f>IF($A637="","",SUMIFS(AI_PF!$AW:$AW,AI_PF!$A:$A,$A637))</f>
        <v/>
      </c>
      <c r="S637" t="str">
        <f>IF($A637="","",SUMIFS(AI_PF!$AZ:$AZ,AI_PF!$A:$A,$A637))</f>
        <v/>
      </c>
      <c r="T637" t="str">
        <f>IF($A637="","",SUMIFS(AI_PF!$CA:$CA,AI_PF!$A:$A,$A637))</f>
        <v/>
      </c>
      <c r="U637" t="str">
        <f>IF($A637="","",SUMIFS(AI_PF!$CE:$CE,AI_PF!$A:$A,$A637))</f>
        <v/>
      </c>
      <c r="V637" t="str">
        <f>IF($A637="","",IFERROR(VLOOKUP($A637,AI_PF!$A:$CO,93,FALSE),""))</f>
        <v/>
      </c>
      <c r="W637" t="str">
        <f>IF($A637="","",COUNTIF(AI_PF!$A:$A,$A637))</f>
        <v/>
      </c>
      <c r="X637" t="str">
        <f>IF($A637="","",COUNTIF(LookThrough!$A:$A,J637))</f>
        <v/>
      </c>
    </row>
    <row r="638" spans="2:24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IF($A638="","",IFERROR(VLOOKUP($A638,Data_Raw!$A:$G,5,FALSE),""))</f>
        <v/>
      </c>
      <c r="O638" t="str">
        <f>IF($A638="","",IFERROR(VLOOKUP($A638,Data_Raw!$A:$G,6,FALSE),""))</f>
        <v/>
      </c>
      <c r="P638" t="str">
        <f>IF($A638="","",IFERROR(VLOOKUP($A638,Data_Raw!$A:$G,7,FALSE),""))</f>
        <v/>
      </c>
      <c r="Q638" t="str">
        <f>IF($A638="","",SUMIFS(AI_PF!$AP:$AP,AI_PF!$A:$A,$A638))</f>
        <v/>
      </c>
      <c r="R638" t="str">
        <f>IF($A638="","",SUMIFS(AI_PF!$AW:$AW,AI_PF!$A:$A,$A638))</f>
        <v/>
      </c>
      <c r="S638" t="str">
        <f>IF($A638="","",SUMIFS(AI_PF!$AZ:$AZ,AI_PF!$A:$A,$A638))</f>
        <v/>
      </c>
      <c r="T638" t="str">
        <f>IF($A638="","",SUMIFS(AI_PF!$CA:$CA,AI_PF!$A:$A,$A638))</f>
        <v/>
      </c>
      <c r="U638" t="str">
        <f>IF($A638="","",SUMIFS(AI_PF!$CE:$CE,AI_PF!$A:$A,$A638))</f>
        <v/>
      </c>
      <c r="V638" t="str">
        <f>IF($A638="","",IFERROR(VLOOKUP($A638,AI_PF!$A:$CO,93,FALSE),""))</f>
        <v/>
      </c>
      <c r="W638" t="str">
        <f>IF($A638="","",COUNTIF(AI_PF!$A:$A,$A638))</f>
        <v/>
      </c>
      <c r="X638" t="str">
        <f>IF($A638="","",COUNTIF(LookThrough!$A:$A,J638))</f>
        <v/>
      </c>
    </row>
    <row r="639" spans="2:24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IF($A639="","",IFERROR(VLOOKUP($A639,Data_Raw!$A:$G,5,FALSE),""))</f>
        <v/>
      </c>
      <c r="O639" t="str">
        <f>IF($A639="","",IFERROR(VLOOKUP($A639,Data_Raw!$A:$G,6,FALSE),""))</f>
        <v/>
      </c>
      <c r="P639" t="str">
        <f>IF($A639="","",IFERROR(VLOOKUP($A639,Data_Raw!$A:$G,7,FALSE),""))</f>
        <v/>
      </c>
      <c r="Q639" t="str">
        <f>IF($A639="","",SUMIFS(AI_PF!$AP:$AP,AI_PF!$A:$A,$A639))</f>
        <v/>
      </c>
      <c r="R639" t="str">
        <f>IF($A639="","",SUMIFS(AI_PF!$AW:$AW,AI_PF!$A:$A,$A639))</f>
        <v/>
      </c>
      <c r="S639" t="str">
        <f>IF($A639="","",SUMIFS(AI_PF!$AZ:$AZ,AI_PF!$A:$A,$A639))</f>
        <v/>
      </c>
      <c r="T639" t="str">
        <f>IF($A639="","",SUMIFS(AI_PF!$CA:$CA,AI_PF!$A:$A,$A639))</f>
        <v/>
      </c>
      <c r="U639" t="str">
        <f>IF($A639="","",SUMIFS(AI_PF!$CE:$CE,AI_PF!$A:$A,$A639))</f>
        <v/>
      </c>
      <c r="V639" t="str">
        <f>IF($A639="","",IFERROR(VLOOKUP($A639,AI_PF!$A:$CO,93,FALSE),""))</f>
        <v/>
      </c>
      <c r="W639" t="str">
        <f>IF($A639="","",COUNTIF(AI_PF!$A:$A,$A639))</f>
        <v/>
      </c>
      <c r="X639" t="str">
        <f>IF($A639="","",COUNTIF(LookThrough!$A:$A,J639))</f>
        <v/>
      </c>
    </row>
    <row r="640" spans="2:24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IF($A640="","",IFERROR(VLOOKUP($A640,Data_Raw!$A:$G,5,FALSE),""))</f>
        <v/>
      </c>
      <c r="O640" t="str">
        <f>IF($A640="","",IFERROR(VLOOKUP($A640,Data_Raw!$A:$G,6,FALSE),""))</f>
        <v/>
      </c>
      <c r="P640" t="str">
        <f>IF($A640="","",IFERROR(VLOOKUP($A640,Data_Raw!$A:$G,7,FALSE),""))</f>
        <v/>
      </c>
      <c r="Q640" t="str">
        <f>IF($A640="","",SUMIFS(AI_PF!$AP:$AP,AI_PF!$A:$A,$A640))</f>
        <v/>
      </c>
      <c r="R640" t="str">
        <f>IF($A640="","",SUMIFS(AI_PF!$AW:$AW,AI_PF!$A:$A,$A640))</f>
        <v/>
      </c>
      <c r="S640" t="str">
        <f>IF($A640="","",SUMIFS(AI_PF!$AZ:$AZ,AI_PF!$A:$A,$A640))</f>
        <v/>
      </c>
      <c r="T640" t="str">
        <f>IF($A640="","",SUMIFS(AI_PF!$CA:$CA,AI_PF!$A:$A,$A640))</f>
        <v/>
      </c>
      <c r="U640" t="str">
        <f>IF($A640="","",SUMIFS(AI_PF!$CE:$CE,AI_PF!$A:$A,$A640))</f>
        <v/>
      </c>
      <c r="V640" t="str">
        <f>IF($A640="","",IFERROR(VLOOKUP($A640,AI_PF!$A:$CO,93,FALSE),""))</f>
        <v/>
      </c>
      <c r="W640" t="str">
        <f>IF($A640="","",COUNTIF(AI_PF!$A:$A,$A640))</f>
        <v/>
      </c>
      <c r="X640" t="str">
        <f>IF($A640="","",COUNTIF(LookThrough!$A:$A,J640))</f>
        <v/>
      </c>
    </row>
    <row r="641" spans="2:24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IF($A641="","",IFERROR(VLOOKUP($A641,Data_Raw!$A:$G,5,FALSE),""))</f>
        <v/>
      </c>
      <c r="O641" t="str">
        <f>IF($A641="","",IFERROR(VLOOKUP($A641,Data_Raw!$A:$G,6,FALSE),""))</f>
        <v/>
      </c>
      <c r="P641" t="str">
        <f>IF($A641="","",IFERROR(VLOOKUP($A641,Data_Raw!$A:$G,7,FALSE),""))</f>
        <v/>
      </c>
      <c r="Q641" t="str">
        <f>IF($A641="","",SUMIFS(AI_PF!$AP:$AP,AI_PF!$A:$A,$A641))</f>
        <v/>
      </c>
      <c r="R641" t="str">
        <f>IF($A641="","",SUMIFS(AI_PF!$AW:$AW,AI_PF!$A:$A,$A641))</f>
        <v/>
      </c>
      <c r="S641" t="str">
        <f>IF($A641="","",SUMIFS(AI_PF!$AZ:$AZ,AI_PF!$A:$A,$A641))</f>
        <v/>
      </c>
      <c r="T641" t="str">
        <f>IF($A641="","",SUMIFS(AI_PF!$CA:$CA,AI_PF!$A:$A,$A641))</f>
        <v/>
      </c>
      <c r="U641" t="str">
        <f>IF($A641="","",SUMIFS(AI_PF!$CE:$CE,AI_PF!$A:$A,$A641))</f>
        <v/>
      </c>
      <c r="V641" t="str">
        <f>IF($A641="","",IFERROR(VLOOKUP($A641,AI_PF!$A:$CO,93,FALSE),""))</f>
        <v/>
      </c>
      <c r="W641" t="str">
        <f>IF($A641="","",COUNTIF(AI_PF!$A:$A,$A641))</f>
        <v/>
      </c>
      <c r="X641" t="str">
        <f>IF($A641="","",COUNTIF(LookThrough!$A:$A,J641))</f>
        <v/>
      </c>
    </row>
    <row r="642" spans="2:24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IF($A642="","",IFERROR(VLOOKUP($A642,Data_Raw!$A:$G,5,FALSE),""))</f>
        <v/>
      </c>
      <c r="O642" t="str">
        <f>IF($A642="","",IFERROR(VLOOKUP($A642,Data_Raw!$A:$G,6,FALSE),""))</f>
        <v/>
      </c>
      <c r="P642" t="str">
        <f>IF($A642="","",IFERROR(VLOOKUP($A642,Data_Raw!$A:$G,7,FALSE),""))</f>
        <v/>
      </c>
      <c r="Q642" t="str">
        <f>IF($A642="","",SUMIFS(AI_PF!$AP:$AP,AI_PF!$A:$A,$A642))</f>
        <v/>
      </c>
      <c r="R642" t="str">
        <f>IF($A642="","",SUMIFS(AI_PF!$AW:$AW,AI_PF!$A:$A,$A642))</f>
        <v/>
      </c>
      <c r="S642" t="str">
        <f>IF($A642="","",SUMIFS(AI_PF!$AZ:$AZ,AI_PF!$A:$A,$A642))</f>
        <v/>
      </c>
      <c r="T642" t="str">
        <f>IF($A642="","",SUMIFS(AI_PF!$CA:$CA,AI_PF!$A:$A,$A642))</f>
        <v/>
      </c>
      <c r="U642" t="str">
        <f>IF($A642="","",SUMIFS(AI_PF!$CE:$CE,AI_PF!$A:$A,$A642))</f>
        <v/>
      </c>
      <c r="V642" t="str">
        <f>IF($A642="","",IFERROR(VLOOKUP($A642,AI_PF!$A:$CO,93,FALSE),""))</f>
        <v/>
      </c>
      <c r="W642" t="str">
        <f>IF($A642="","",COUNTIF(AI_PF!$A:$A,$A642))</f>
        <v/>
      </c>
      <c r="X642" t="str">
        <f>IF($A642="","",COUNTIF(LookThrough!$A:$A,J642))</f>
        <v/>
      </c>
    </row>
    <row r="643" spans="2:24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IF($A643="","",IFERROR(VLOOKUP($A643,Data_Raw!$A:$G,5,FALSE),""))</f>
        <v/>
      </c>
      <c r="O643" t="str">
        <f>IF($A643="","",IFERROR(VLOOKUP($A643,Data_Raw!$A:$G,6,FALSE),""))</f>
        <v/>
      </c>
      <c r="P643" t="str">
        <f>IF($A643="","",IFERROR(VLOOKUP($A643,Data_Raw!$A:$G,7,FALSE),""))</f>
        <v/>
      </c>
      <c r="Q643" t="str">
        <f>IF($A643="","",SUMIFS(AI_PF!$AP:$AP,AI_PF!$A:$A,$A643))</f>
        <v/>
      </c>
      <c r="R643" t="str">
        <f>IF($A643="","",SUMIFS(AI_PF!$AW:$AW,AI_PF!$A:$A,$A643))</f>
        <v/>
      </c>
      <c r="S643" t="str">
        <f>IF($A643="","",SUMIFS(AI_PF!$AZ:$AZ,AI_PF!$A:$A,$A643))</f>
        <v/>
      </c>
      <c r="T643" t="str">
        <f>IF($A643="","",SUMIFS(AI_PF!$CA:$CA,AI_PF!$A:$A,$A643))</f>
        <v/>
      </c>
      <c r="U643" t="str">
        <f>IF($A643="","",SUMIFS(AI_PF!$CE:$CE,AI_PF!$A:$A,$A643))</f>
        <v/>
      </c>
      <c r="V643" t="str">
        <f>IF($A643="","",IFERROR(VLOOKUP($A643,AI_PF!$A:$CO,93,FALSE),""))</f>
        <v/>
      </c>
      <c r="W643" t="str">
        <f>IF($A643="","",COUNTIF(AI_PF!$A:$A,$A643))</f>
        <v/>
      </c>
      <c r="X643" t="str">
        <f>IF($A643="","",COUNTIF(LookThrough!$A:$A,J643))</f>
        <v/>
      </c>
    </row>
    <row r="644" spans="2:24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IF($A644="","",IFERROR(VLOOKUP($A644,Data_Raw!$A:$G,5,FALSE),""))</f>
        <v/>
      </c>
      <c r="O644" t="str">
        <f>IF($A644="","",IFERROR(VLOOKUP($A644,Data_Raw!$A:$G,6,FALSE),""))</f>
        <v/>
      </c>
      <c r="P644" t="str">
        <f>IF($A644="","",IFERROR(VLOOKUP($A644,Data_Raw!$A:$G,7,FALSE),""))</f>
        <v/>
      </c>
      <c r="Q644" t="str">
        <f>IF($A644="","",SUMIFS(AI_PF!$AP:$AP,AI_PF!$A:$A,$A644))</f>
        <v/>
      </c>
      <c r="R644" t="str">
        <f>IF($A644="","",SUMIFS(AI_PF!$AW:$AW,AI_PF!$A:$A,$A644))</f>
        <v/>
      </c>
      <c r="S644" t="str">
        <f>IF($A644="","",SUMIFS(AI_PF!$AZ:$AZ,AI_PF!$A:$A,$A644))</f>
        <v/>
      </c>
      <c r="T644" t="str">
        <f>IF($A644="","",SUMIFS(AI_PF!$CA:$CA,AI_PF!$A:$A,$A644))</f>
        <v/>
      </c>
      <c r="U644" t="str">
        <f>IF($A644="","",SUMIFS(AI_PF!$CE:$CE,AI_PF!$A:$A,$A644))</f>
        <v/>
      </c>
      <c r="V644" t="str">
        <f>IF($A644="","",IFERROR(VLOOKUP($A644,AI_PF!$A:$CO,93,FALSE),""))</f>
        <v/>
      </c>
      <c r="W644" t="str">
        <f>IF($A644="","",COUNTIF(AI_PF!$A:$A,$A644))</f>
        <v/>
      </c>
      <c r="X644" t="str">
        <f>IF($A644="","",COUNTIF(LookThrough!$A:$A,J644))</f>
        <v/>
      </c>
    </row>
    <row r="645" spans="2:24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IF($A645="","",IFERROR(VLOOKUP($A645,Data_Raw!$A:$G,5,FALSE),""))</f>
        <v/>
      </c>
      <c r="O645" t="str">
        <f>IF($A645="","",IFERROR(VLOOKUP($A645,Data_Raw!$A:$G,6,FALSE),""))</f>
        <v/>
      </c>
      <c r="P645" t="str">
        <f>IF($A645="","",IFERROR(VLOOKUP($A645,Data_Raw!$A:$G,7,FALSE),""))</f>
        <v/>
      </c>
      <c r="Q645" t="str">
        <f>IF($A645="","",SUMIFS(AI_PF!$AP:$AP,AI_PF!$A:$A,$A645))</f>
        <v/>
      </c>
      <c r="R645" t="str">
        <f>IF($A645="","",SUMIFS(AI_PF!$AW:$AW,AI_PF!$A:$A,$A645))</f>
        <v/>
      </c>
      <c r="S645" t="str">
        <f>IF($A645="","",SUMIFS(AI_PF!$AZ:$AZ,AI_PF!$A:$A,$A645))</f>
        <v/>
      </c>
      <c r="T645" t="str">
        <f>IF($A645="","",SUMIFS(AI_PF!$CA:$CA,AI_PF!$A:$A,$A645))</f>
        <v/>
      </c>
      <c r="U645" t="str">
        <f>IF($A645="","",SUMIFS(AI_PF!$CE:$CE,AI_PF!$A:$A,$A645))</f>
        <v/>
      </c>
      <c r="V645" t="str">
        <f>IF($A645="","",IFERROR(VLOOKUP($A645,AI_PF!$A:$CO,93,FALSE),""))</f>
        <v/>
      </c>
      <c r="W645" t="str">
        <f>IF($A645="","",COUNTIF(AI_PF!$A:$A,$A645))</f>
        <v/>
      </c>
      <c r="X645" t="str">
        <f>IF($A645="","",COUNTIF(LookThrough!$A:$A,J645))</f>
        <v/>
      </c>
    </row>
    <row r="646" spans="2:24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IF($A646="","",IFERROR(VLOOKUP($A646,Data_Raw!$A:$G,5,FALSE),""))</f>
        <v/>
      </c>
      <c r="O646" t="str">
        <f>IF($A646="","",IFERROR(VLOOKUP($A646,Data_Raw!$A:$G,6,FALSE),""))</f>
        <v/>
      </c>
      <c r="P646" t="str">
        <f>IF($A646="","",IFERROR(VLOOKUP($A646,Data_Raw!$A:$G,7,FALSE),""))</f>
        <v/>
      </c>
      <c r="Q646" t="str">
        <f>IF($A646="","",SUMIFS(AI_PF!$AP:$AP,AI_PF!$A:$A,$A646))</f>
        <v/>
      </c>
      <c r="R646" t="str">
        <f>IF($A646="","",SUMIFS(AI_PF!$AW:$AW,AI_PF!$A:$A,$A646))</f>
        <v/>
      </c>
      <c r="S646" t="str">
        <f>IF($A646="","",SUMIFS(AI_PF!$AZ:$AZ,AI_PF!$A:$A,$A646))</f>
        <v/>
      </c>
      <c r="T646" t="str">
        <f>IF($A646="","",SUMIFS(AI_PF!$CA:$CA,AI_PF!$A:$A,$A646))</f>
        <v/>
      </c>
      <c r="U646" t="str">
        <f>IF($A646="","",SUMIFS(AI_PF!$CE:$CE,AI_PF!$A:$A,$A646))</f>
        <v/>
      </c>
      <c r="V646" t="str">
        <f>IF($A646="","",IFERROR(VLOOKUP($A646,AI_PF!$A:$CO,93,FALSE),""))</f>
        <v/>
      </c>
      <c r="W646" t="str">
        <f>IF($A646="","",COUNTIF(AI_PF!$A:$A,$A646))</f>
        <v/>
      </c>
      <c r="X646" t="str">
        <f>IF($A646="","",COUNTIF(LookThrough!$A:$A,J646))</f>
        <v/>
      </c>
    </row>
    <row r="647" spans="2:24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IF($A647="","",IFERROR(VLOOKUP($A647,Data_Raw!$A:$G,5,FALSE),""))</f>
        <v/>
      </c>
      <c r="O647" t="str">
        <f>IF($A647="","",IFERROR(VLOOKUP($A647,Data_Raw!$A:$G,6,FALSE),""))</f>
        <v/>
      </c>
      <c r="P647" t="str">
        <f>IF($A647="","",IFERROR(VLOOKUP($A647,Data_Raw!$A:$G,7,FALSE),""))</f>
        <v/>
      </c>
      <c r="Q647" t="str">
        <f>IF($A647="","",SUMIFS(AI_PF!$AP:$AP,AI_PF!$A:$A,$A647))</f>
        <v/>
      </c>
      <c r="R647" t="str">
        <f>IF($A647="","",SUMIFS(AI_PF!$AW:$AW,AI_PF!$A:$A,$A647))</f>
        <v/>
      </c>
      <c r="S647" t="str">
        <f>IF($A647="","",SUMIFS(AI_PF!$AZ:$AZ,AI_PF!$A:$A,$A647))</f>
        <v/>
      </c>
      <c r="T647" t="str">
        <f>IF($A647="","",SUMIFS(AI_PF!$CA:$CA,AI_PF!$A:$A,$A647))</f>
        <v/>
      </c>
      <c r="U647" t="str">
        <f>IF($A647="","",SUMIFS(AI_PF!$CE:$CE,AI_PF!$A:$A,$A647))</f>
        <v/>
      </c>
      <c r="V647" t="str">
        <f>IF($A647="","",IFERROR(VLOOKUP($A647,AI_PF!$A:$CO,93,FALSE),""))</f>
        <v/>
      </c>
      <c r="W647" t="str">
        <f>IF($A647="","",COUNTIF(AI_PF!$A:$A,$A647))</f>
        <v/>
      </c>
      <c r="X647" t="str">
        <f>IF($A647="","",COUNTIF(LookThrough!$A:$A,J647))</f>
        <v/>
      </c>
    </row>
    <row r="648" spans="2:24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IF($A648="","",IFERROR(VLOOKUP($A648,Data_Raw!$A:$G,5,FALSE),""))</f>
        <v/>
      </c>
      <c r="O648" t="str">
        <f>IF($A648="","",IFERROR(VLOOKUP($A648,Data_Raw!$A:$G,6,FALSE),""))</f>
        <v/>
      </c>
      <c r="P648" t="str">
        <f>IF($A648="","",IFERROR(VLOOKUP($A648,Data_Raw!$A:$G,7,FALSE),""))</f>
        <v/>
      </c>
      <c r="Q648" t="str">
        <f>IF($A648="","",SUMIFS(AI_PF!$AP:$AP,AI_PF!$A:$A,$A648))</f>
        <v/>
      </c>
      <c r="R648" t="str">
        <f>IF($A648="","",SUMIFS(AI_PF!$AW:$AW,AI_PF!$A:$A,$A648))</f>
        <v/>
      </c>
      <c r="S648" t="str">
        <f>IF($A648="","",SUMIFS(AI_PF!$AZ:$AZ,AI_PF!$A:$A,$A648))</f>
        <v/>
      </c>
      <c r="T648" t="str">
        <f>IF($A648="","",SUMIFS(AI_PF!$CA:$CA,AI_PF!$A:$A,$A648))</f>
        <v/>
      </c>
      <c r="U648" t="str">
        <f>IF($A648="","",SUMIFS(AI_PF!$CE:$CE,AI_PF!$A:$A,$A648))</f>
        <v/>
      </c>
      <c r="V648" t="str">
        <f>IF($A648="","",IFERROR(VLOOKUP($A648,AI_PF!$A:$CO,93,FALSE),""))</f>
        <v/>
      </c>
      <c r="W648" t="str">
        <f>IF($A648="","",COUNTIF(AI_PF!$A:$A,$A648))</f>
        <v/>
      </c>
      <c r="X648" t="str">
        <f>IF($A648="","",COUNTIF(LookThrough!$A:$A,J648))</f>
        <v/>
      </c>
    </row>
    <row r="649" spans="2:24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IF($A649="","",IFERROR(VLOOKUP($A649,Data_Raw!$A:$G,5,FALSE),""))</f>
        <v/>
      </c>
      <c r="O649" t="str">
        <f>IF($A649="","",IFERROR(VLOOKUP($A649,Data_Raw!$A:$G,6,FALSE),""))</f>
        <v/>
      </c>
      <c r="P649" t="str">
        <f>IF($A649="","",IFERROR(VLOOKUP($A649,Data_Raw!$A:$G,7,FALSE),""))</f>
        <v/>
      </c>
      <c r="Q649" t="str">
        <f>IF($A649="","",SUMIFS(AI_PF!$AP:$AP,AI_PF!$A:$A,$A649))</f>
        <v/>
      </c>
      <c r="R649" t="str">
        <f>IF($A649="","",SUMIFS(AI_PF!$AW:$AW,AI_PF!$A:$A,$A649))</f>
        <v/>
      </c>
      <c r="S649" t="str">
        <f>IF($A649="","",SUMIFS(AI_PF!$AZ:$AZ,AI_PF!$A:$A,$A649))</f>
        <v/>
      </c>
      <c r="T649" t="str">
        <f>IF($A649="","",SUMIFS(AI_PF!$CA:$CA,AI_PF!$A:$A,$A649))</f>
        <v/>
      </c>
      <c r="U649" t="str">
        <f>IF($A649="","",SUMIFS(AI_PF!$CE:$CE,AI_PF!$A:$A,$A649))</f>
        <v/>
      </c>
      <c r="V649" t="str">
        <f>IF($A649="","",IFERROR(VLOOKUP($A649,AI_PF!$A:$CO,93,FALSE),""))</f>
        <v/>
      </c>
      <c r="W649" t="str">
        <f>IF($A649="","",COUNTIF(AI_PF!$A:$A,$A649))</f>
        <v/>
      </c>
      <c r="X649" t="str">
        <f>IF($A649="","",COUNTIF(LookThrough!$A:$A,J649))</f>
        <v/>
      </c>
    </row>
    <row r="650" spans="2:24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IF($A650="","",IFERROR(VLOOKUP($A650,Data_Raw!$A:$G,5,FALSE),""))</f>
        <v/>
      </c>
      <c r="O650" t="str">
        <f>IF($A650="","",IFERROR(VLOOKUP($A650,Data_Raw!$A:$G,6,FALSE),""))</f>
        <v/>
      </c>
      <c r="P650" t="str">
        <f>IF($A650="","",IFERROR(VLOOKUP($A650,Data_Raw!$A:$G,7,FALSE),""))</f>
        <v/>
      </c>
      <c r="Q650" t="str">
        <f>IF($A650="","",SUMIFS(AI_PF!$AP:$AP,AI_PF!$A:$A,$A650))</f>
        <v/>
      </c>
      <c r="R650" t="str">
        <f>IF($A650="","",SUMIFS(AI_PF!$AW:$AW,AI_PF!$A:$A,$A650))</f>
        <v/>
      </c>
      <c r="S650" t="str">
        <f>IF($A650="","",SUMIFS(AI_PF!$AZ:$AZ,AI_PF!$A:$A,$A650))</f>
        <v/>
      </c>
      <c r="T650" t="str">
        <f>IF($A650="","",SUMIFS(AI_PF!$CA:$CA,AI_PF!$A:$A,$A650))</f>
        <v/>
      </c>
      <c r="U650" t="str">
        <f>IF($A650="","",SUMIFS(AI_PF!$CE:$CE,AI_PF!$A:$A,$A650))</f>
        <v/>
      </c>
      <c r="V650" t="str">
        <f>IF($A650="","",IFERROR(VLOOKUP($A650,AI_PF!$A:$CO,93,FALSE),""))</f>
        <v/>
      </c>
      <c r="W650" t="str">
        <f>IF($A650="","",COUNTIF(AI_PF!$A:$A,$A650))</f>
        <v/>
      </c>
      <c r="X650" t="str">
        <f>IF($A650="","",COUNTIF(LookThrough!$A:$A,J650))</f>
        <v/>
      </c>
    </row>
    <row r="651" spans="2:24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IF($A651="","",IFERROR(VLOOKUP($A651,Data_Raw!$A:$G,5,FALSE),""))</f>
        <v/>
      </c>
      <c r="O651" t="str">
        <f>IF($A651="","",IFERROR(VLOOKUP($A651,Data_Raw!$A:$G,6,FALSE),""))</f>
        <v/>
      </c>
      <c r="P651" t="str">
        <f>IF($A651="","",IFERROR(VLOOKUP($A651,Data_Raw!$A:$G,7,FALSE),""))</f>
        <v/>
      </c>
      <c r="Q651" t="str">
        <f>IF($A651="","",SUMIFS(AI_PF!$AP:$AP,AI_PF!$A:$A,$A651))</f>
        <v/>
      </c>
      <c r="R651" t="str">
        <f>IF($A651="","",SUMIFS(AI_PF!$AW:$AW,AI_PF!$A:$A,$A651))</f>
        <v/>
      </c>
      <c r="S651" t="str">
        <f>IF($A651="","",SUMIFS(AI_PF!$AZ:$AZ,AI_PF!$A:$A,$A651))</f>
        <v/>
      </c>
      <c r="T651" t="str">
        <f>IF($A651="","",SUMIFS(AI_PF!$CA:$CA,AI_PF!$A:$A,$A651))</f>
        <v/>
      </c>
      <c r="U651" t="str">
        <f>IF($A651="","",SUMIFS(AI_PF!$CE:$CE,AI_PF!$A:$A,$A651))</f>
        <v/>
      </c>
      <c r="V651" t="str">
        <f>IF($A651="","",IFERROR(VLOOKUP($A651,AI_PF!$A:$CO,93,FALSE),""))</f>
        <v/>
      </c>
      <c r="W651" t="str">
        <f>IF($A651="","",COUNTIF(AI_PF!$A:$A,$A651))</f>
        <v/>
      </c>
      <c r="X651" t="str">
        <f>IF($A651="","",COUNTIF(LookThrough!$A:$A,J651))</f>
        <v/>
      </c>
    </row>
    <row r="652" spans="2:24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IF($A652="","",IFERROR(VLOOKUP($A652,Data_Raw!$A:$G,5,FALSE),""))</f>
        <v/>
      </c>
      <c r="O652" t="str">
        <f>IF($A652="","",IFERROR(VLOOKUP($A652,Data_Raw!$A:$G,6,FALSE),""))</f>
        <v/>
      </c>
      <c r="P652" t="str">
        <f>IF($A652="","",IFERROR(VLOOKUP($A652,Data_Raw!$A:$G,7,FALSE),""))</f>
        <v/>
      </c>
      <c r="Q652" t="str">
        <f>IF($A652="","",SUMIFS(AI_PF!$AP:$AP,AI_PF!$A:$A,$A652))</f>
        <v/>
      </c>
      <c r="R652" t="str">
        <f>IF($A652="","",SUMIFS(AI_PF!$AW:$AW,AI_PF!$A:$A,$A652))</f>
        <v/>
      </c>
      <c r="S652" t="str">
        <f>IF($A652="","",SUMIFS(AI_PF!$AZ:$AZ,AI_PF!$A:$A,$A652))</f>
        <v/>
      </c>
      <c r="T652" t="str">
        <f>IF($A652="","",SUMIFS(AI_PF!$CA:$CA,AI_PF!$A:$A,$A652))</f>
        <v/>
      </c>
      <c r="U652" t="str">
        <f>IF($A652="","",SUMIFS(AI_PF!$CE:$CE,AI_PF!$A:$A,$A652))</f>
        <v/>
      </c>
      <c r="V652" t="str">
        <f>IF($A652="","",IFERROR(VLOOKUP($A652,AI_PF!$A:$CO,93,FALSE),""))</f>
        <v/>
      </c>
      <c r="W652" t="str">
        <f>IF($A652="","",COUNTIF(AI_PF!$A:$A,$A652))</f>
        <v/>
      </c>
      <c r="X652" t="str">
        <f>IF($A652="","",COUNTIF(LookThrough!$A:$A,J652))</f>
        <v/>
      </c>
    </row>
    <row r="653" spans="2:24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IF($A653="","",IFERROR(VLOOKUP($A653,Data_Raw!$A:$G,5,FALSE),""))</f>
        <v/>
      </c>
      <c r="O653" t="str">
        <f>IF($A653="","",IFERROR(VLOOKUP($A653,Data_Raw!$A:$G,6,FALSE),""))</f>
        <v/>
      </c>
      <c r="P653" t="str">
        <f>IF($A653="","",IFERROR(VLOOKUP($A653,Data_Raw!$A:$G,7,FALSE),""))</f>
        <v/>
      </c>
      <c r="Q653" t="str">
        <f>IF($A653="","",SUMIFS(AI_PF!$AP:$AP,AI_PF!$A:$A,$A653))</f>
        <v/>
      </c>
      <c r="R653" t="str">
        <f>IF($A653="","",SUMIFS(AI_PF!$AW:$AW,AI_PF!$A:$A,$A653))</f>
        <v/>
      </c>
      <c r="S653" t="str">
        <f>IF($A653="","",SUMIFS(AI_PF!$AZ:$AZ,AI_PF!$A:$A,$A653))</f>
        <v/>
      </c>
      <c r="T653" t="str">
        <f>IF($A653="","",SUMIFS(AI_PF!$CA:$CA,AI_PF!$A:$A,$A653))</f>
        <v/>
      </c>
      <c r="U653" t="str">
        <f>IF($A653="","",SUMIFS(AI_PF!$CE:$CE,AI_PF!$A:$A,$A653))</f>
        <v/>
      </c>
      <c r="V653" t="str">
        <f>IF($A653="","",IFERROR(VLOOKUP($A653,AI_PF!$A:$CO,93,FALSE),""))</f>
        <v/>
      </c>
      <c r="W653" t="str">
        <f>IF($A653="","",COUNTIF(AI_PF!$A:$A,$A653))</f>
        <v/>
      </c>
      <c r="X653" t="str">
        <f>IF($A653="","",COUNTIF(LookThrough!$A:$A,J653))</f>
        <v/>
      </c>
    </row>
    <row r="654" spans="2:24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IF($A654="","",IFERROR(VLOOKUP($A654,Data_Raw!$A:$G,5,FALSE),""))</f>
        <v/>
      </c>
      <c r="O654" t="str">
        <f>IF($A654="","",IFERROR(VLOOKUP($A654,Data_Raw!$A:$G,6,FALSE),""))</f>
        <v/>
      </c>
      <c r="P654" t="str">
        <f>IF($A654="","",IFERROR(VLOOKUP($A654,Data_Raw!$A:$G,7,FALSE),""))</f>
        <v/>
      </c>
      <c r="Q654" t="str">
        <f>IF($A654="","",SUMIFS(AI_PF!$AP:$AP,AI_PF!$A:$A,$A654))</f>
        <v/>
      </c>
      <c r="R654" t="str">
        <f>IF($A654="","",SUMIFS(AI_PF!$AW:$AW,AI_PF!$A:$A,$A654))</f>
        <v/>
      </c>
      <c r="S654" t="str">
        <f>IF($A654="","",SUMIFS(AI_PF!$AZ:$AZ,AI_PF!$A:$A,$A654))</f>
        <v/>
      </c>
      <c r="T654" t="str">
        <f>IF($A654="","",SUMIFS(AI_PF!$CA:$CA,AI_PF!$A:$A,$A654))</f>
        <v/>
      </c>
      <c r="U654" t="str">
        <f>IF($A654="","",SUMIFS(AI_PF!$CE:$CE,AI_PF!$A:$A,$A654))</f>
        <v/>
      </c>
      <c r="V654" t="str">
        <f>IF($A654="","",IFERROR(VLOOKUP($A654,AI_PF!$A:$CO,93,FALSE),""))</f>
        <v/>
      </c>
      <c r="W654" t="str">
        <f>IF($A654="","",COUNTIF(AI_PF!$A:$A,$A654))</f>
        <v/>
      </c>
      <c r="X654" t="str">
        <f>IF($A654="","",COUNTIF(LookThrough!$A:$A,J654))</f>
        <v/>
      </c>
    </row>
    <row r="655" spans="2:24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IF($A655="","",IFERROR(VLOOKUP($A655,Data_Raw!$A:$G,5,FALSE),""))</f>
        <v/>
      </c>
      <c r="O655" t="str">
        <f>IF($A655="","",IFERROR(VLOOKUP($A655,Data_Raw!$A:$G,6,FALSE),""))</f>
        <v/>
      </c>
      <c r="P655" t="str">
        <f>IF($A655="","",IFERROR(VLOOKUP($A655,Data_Raw!$A:$G,7,FALSE),""))</f>
        <v/>
      </c>
      <c r="Q655" t="str">
        <f>IF($A655="","",SUMIFS(AI_PF!$AP:$AP,AI_PF!$A:$A,$A655))</f>
        <v/>
      </c>
      <c r="R655" t="str">
        <f>IF($A655="","",SUMIFS(AI_PF!$AW:$AW,AI_PF!$A:$A,$A655))</f>
        <v/>
      </c>
      <c r="S655" t="str">
        <f>IF($A655="","",SUMIFS(AI_PF!$AZ:$AZ,AI_PF!$A:$A,$A655))</f>
        <v/>
      </c>
      <c r="T655" t="str">
        <f>IF($A655="","",SUMIFS(AI_PF!$CA:$CA,AI_PF!$A:$A,$A655))</f>
        <v/>
      </c>
      <c r="U655" t="str">
        <f>IF($A655="","",SUMIFS(AI_PF!$CE:$CE,AI_PF!$A:$A,$A655))</f>
        <v/>
      </c>
      <c r="V655" t="str">
        <f>IF($A655="","",IFERROR(VLOOKUP($A655,AI_PF!$A:$CO,93,FALSE),""))</f>
        <v/>
      </c>
      <c r="W655" t="str">
        <f>IF($A655="","",COUNTIF(AI_PF!$A:$A,$A655))</f>
        <v/>
      </c>
      <c r="X655" t="str">
        <f>IF($A655="","",COUNTIF(LookThrough!$A:$A,J655))</f>
        <v/>
      </c>
    </row>
    <row r="656" spans="2:24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IF($A656="","",IFERROR(VLOOKUP($A656,Data_Raw!$A:$G,5,FALSE),""))</f>
        <v/>
      </c>
      <c r="O656" t="str">
        <f>IF($A656="","",IFERROR(VLOOKUP($A656,Data_Raw!$A:$G,6,FALSE),""))</f>
        <v/>
      </c>
      <c r="P656" t="str">
        <f>IF($A656="","",IFERROR(VLOOKUP($A656,Data_Raw!$A:$G,7,FALSE),""))</f>
        <v/>
      </c>
      <c r="Q656" t="str">
        <f>IF($A656="","",SUMIFS(AI_PF!$AP:$AP,AI_PF!$A:$A,$A656))</f>
        <v/>
      </c>
      <c r="R656" t="str">
        <f>IF($A656="","",SUMIFS(AI_PF!$AW:$AW,AI_PF!$A:$A,$A656))</f>
        <v/>
      </c>
      <c r="S656" t="str">
        <f>IF($A656="","",SUMIFS(AI_PF!$AZ:$AZ,AI_PF!$A:$A,$A656))</f>
        <v/>
      </c>
      <c r="T656" t="str">
        <f>IF($A656="","",SUMIFS(AI_PF!$CA:$CA,AI_PF!$A:$A,$A656))</f>
        <v/>
      </c>
      <c r="U656" t="str">
        <f>IF($A656="","",SUMIFS(AI_PF!$CE:$CE,AI_PF!$A:$A,$A656))</f>
        <v/>
      </c>
      <c r="V656" t="str">
        <f>IF($A656="","",IFERROR(VLOOKUP($A656,AI_PF!$A:$CO,93,FALSE),""))</f>
        <v/>
      </c>
      <c r="W656" t="str">
        <f>IF($A656="","",COUNTIF(AI_PF!$A:$A,$A656))</f>
        <v/>
      </c>
      <c r="X656" t="str">
        <f>IF($A656="","",COUNTIF(LookThrough!$A:$A,J656))</f>
        <v/>
      </c>
    </row>
    <row r="657" spans="2:24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IF($A657="","",IFERROR(VLOOKUP($A657,Data_Raw!$A:$G,5,FALSE),""))</f>
        <v/>
      </c>
      <c r="O657" t="str">
        <f>IF($A657="","",IFERROR(VLOOKUP($A657,Data_Raw!$A:$G,6,FALSE),""))</f>
        <v/>
      </c>
      <c r="P657" t="str">
        <f>IF($A657="","",IFERROR(VLOOKUP($A657,Data_Raw!$A:$G,7,FALSE),""))</f>
        <v/>
      </c>
      <c r="Q657" t="str">
        <f>IF($A657="","",SUMIFS(AI_PF!$AP:$AP,AI_PF!$A:$A,$A657))</f>
        <v/>
      </c>
      <c r="R657" t="str">
        <f>IF($A657="","",SUMIFS(AI_PF!$AW:$AW,AI_PF!$A:$A,$A657))</f>
        <v/>
      </c>
      <c r="S657" t="str">
        <f>IF($A657="","",SUMIFS(AI_PF!$AZ:$AZ,AI_PF!$A:$A,$A657))</f>
        <v/>
      </c>
      <c r="T657" t="str">
        <f>IF($A657="","",SUMIFS(AI_PF!$CA:$CA,AI_PF!$A:$A,$A657))</f>
        <v/>
      </c>
      <c r="U657" t="str">
        <f>IF($A657="","",SUMIFS(AI_PF!$CE:$CE,AI_PF!$A:$A,$A657))</f>
        <v/>
      </c>
      <c r="V657" t="str">
        <f>IF($A657="","",IFERROR(VLOOKUP($A657,AI_PF!$A:$CO,93,FALSE),""))</f>
        <v/>
      </c>
      <c r="W657" t="str">
        <f>IF($A657="","",COUNTIF(AI_PF!$A:$A,$A657))</f>
        <v/>
      </c>
      <c r="X657" t="str">
        <f>IF($A657="","",COUNTIF(LookThrough!$A:$A,J657))</f>
        <v/>
      </c>
    </row>
    <row r="658" spans="2:24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IF($A658="","",IFERROR(VLOOKUP($A658,Data_Raw!$A:$G,5,FALSE),""))</f>
        <v/>
      </c>
      <c r="O658" t="str">
        <f>IF($A658="","",IFERROR(VLOOKUP($A658,Data_Raw!$A:$G,6,FALSE),""))</f>
        <v/>
      </c>
      <c r="P658" t="str">
        <f>IF($A658="","",IFERROR(VLOOKUP($A658,Data_Raw!$A:$G,7,FALSE),""))</f>
        <v/>
      </c>
      <c r="Q658" t="str">
        <f>IF($A658="","",SUMIFS(AI_PF!$AP:$AP,AI_PF!$A:$A,$A658))</f>
        <v/>
      </c>
      <c r="R658" t="str">
        <f>IF($A658="","",SUMIFS(AI_PF!$AW:$AW,AI_PF!$A:$A,$A658))</f>
        <v/>
      </c>
      <c r="S658" t="str">
        <f>IF($A658="","",SUMIFS(AI_PF!$AZ:$AZ,AI_PF!$A:$A,$A658))</f>
        <v/>
      </c>
      <c r="T658" t="str">
        <f>IF($A658="","",SUMIFS(AI_PF!$CA:$CA,AI_PF!$A:$A,$A658))</f>
        <v/>
      </c>
      <c r="U658" t="str">
        <f>IF($A658="","",SUMIFS(AI_PF!$CE:$CE,AI_PF!$A:$A,$A658))</f>
        <v/>
      </c>
      <c r="V658" t="str">
        <f>IF($A658="","",IFERROR(VLOOKUP($A658,AI_PF!$A:$CO,93,FALSE),""))</f>
        <v/>
      </c>
      <c r="W658" t="str">
        <f>IF($A658="","",COUNTIF(AI_PF!$A:$A,$A658))</f>
        <v/>
      </c>
      <c r="X658" t="str">
        <f>IF($A658="","",COUNTIF(LookThrough!$A:$A,J658))</f>
        <v/>
      </c>
    </row>
    <row r="659" spans="2:24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IF($A659="","",IFERROR(VLOOKUP($A659,Data_Raw!$A:$G,5,FALSE),""))</f>
        <v/>
      </c>
      <c r="O659" t="str">
        <f>IF($A659="","",IFERROR(VLOOKUP($A659,Data_Raw!$A:$G,6,FALSE),""))</f>
        <v/>
      </c>
      <c r="P659" t="str">
        <f>IF($A659="","",IFERROR(VLOOKUP($A659,Data_Raw!$A:$G,7,FALSE),""))</f>
        <v/>
      </c>
      <c r="Q659" t="str">
        <f>IF($A659="","",SUMIFS(AI_PF!$AP:$AP,AI_PF!$A:$A,$A659))</f>
        <v/>
      </c>
      <c r="R659" t="str">
        <f>IF($A659="","",SUMIFS(AI_PF!$AW:$AW,AI_PF!$A:$A,$A659))</f>
        <v/>
      </c>
      <c r="S659" t="str">
        <f>IF($A659="","",SUMIFS(AI_PF!$AZ:$AZ,AI_PF!$A:$A,$A659))</f>
        <v/>
      </c>
      <c r="T659" t="str">
        <f>IF($A659="","",SUMIFS(AI_PF!$CA:$CA,AI_PF!$A:$A,$A659))</f>
        <v/>
      </c>
      <c r="U659" t="str">
        <f>IF($A659="","",SUMIFS(AI_PF!$CE:$CE,AI_PF!$A:$A,$A659))</f>
        <v/>
      </c>
      <c r="V659" t="str">
        <f>IF($A659="","",IFERROR(VLOOKUP($A659,AI_PF!$A:$CO,93,FALSE),""))</f>
        <v/>
      </c>
      <c r="W659" t="str">
        <f>IF($A659="","",COUNTIF(AI_PF!$A:$A,$A659))</f>
        <v/>
      </c>
      <c r="X659" t="str">
        <f>IF($A659="","",COUNTIF(LookThrough!$A:$A,J659))</f>
        <v/>
      </c>
    </row>
    <row r="660" spans="2:24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IF($A660="","",IFERROR(VLOOKUP($A660,Data_Raw!$A:$G,5,FALSE),""))</f>
        <v/>
      </c>
      <c r="O660" t="str">
        <f>IF($A660="","",IFERROR(VLOOKUP($A660,Data_Raw!$A:$G,6,FALSE),""))</f>
        <v/>
      </c>
      <c r="P660" t="str">
        <f>IF($A660="","",IFERROR(VLOOKUP($A660,Data_Raw!$A:$G,7,FALSE),""))</f>
        <v/>
      </c>
      <c r="Q660" t="str">
        <f>IF($A660="","",SUMIFS(AI_PF!$AP:$AP,AI_PF!$A:$A,$A660))</f>
        <v/>
      </c>
      <c r="R660" t="str">
        <f>IF($A660="","",SUMIFS(AI_PF!$AW:$AW,AI_PF!$A:$A,$A660))</f>
        <v/>
      </c>
      <c r="S660" t="str">
        <f>IF($A660="","",SUMIFS(AI_PF!$AZ:$AZ,AI_PF!$A:$A,$A660))</f>
        <v/>
      </c>
      <c r="T660" t="str">
        <f>IF($A660="","",SUMIFS(AI_PF!$CA:$CA,AI_PF!$A:$A,$A660))</f>
        <v/>
      </c>
      <c r="U660" t="str">
        <f>IF($A660="","",SUMIFS(AI_PF!$CE:$CE,AI_PF!$A:$A,$A660))</f>
        <v/>
      </c>
      <c r="V660" t="str">
        <f>IF($A660="","",IFERROR(VLOOKUP($A660,AI_PF!$A:$CO,93,FALSE),""))</f>
        <v/>
      </c>
      <c r="W660" t="str">
        <f>IF($A660="","",COUNTIF(AI_PF!$A:$A,$A660))</f>
        <v/>
      </c>
      <c r="X660" t="str">
        <f>IF($A660="","",COUNTIF(LookThrough!$A:$A,J660))</f>
        <v/>
      </c>
    </row>
    <row r="661" spans="2:24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IF($A661="","",IFERROR(VLOOKUP($A661,Data_Raw!$A:$G,5,FALSE),""))</f>
        <v/>
      </c>
      <c r="O661" t="str">
        <f>IF($A661="","",IFERROR(VLOOKUP($A661,Data_Raw!$A:$G,6,FALSE),""))</f>
        <v/>
      </c>
      <c r="P661" t="str">
        <f>IF($A661="","",IFERROR(VLOOKUP($A661,Data_Raw!$A:$G,7,FALSE),""))</f>
        <v/>
      </c>
      <c r="Q661" t="str">
        <f>IF($A661="","",SUMIFS(AI_PF!$AP:$AP,AI_PF!$A:$A,$A661))</f>
        <v/>
      </c>
      <c r="R661" t="str">
        <f>IF($A661="","",SUMIFS(AI_PF!$AW:$AW,AI_PF!$A:$A,$A661))</f>
        <v/>
      </c>
      <c r="S661" t="str">
        <f>IF($A661="","",SUMIFS(AI_PF!$AZ:$AZ,AI_PF!$A:$A,$A661))</f>
        <v/>
      </c>
      <c r="T661" t="str">
        <f>IF($A661="","",SUMIFS(AI_PF!$CA:$CA,AI_PF!$A:$A,$A661))</f>
        <v/>
      </c>
      <c r="U661" t="str">
        <f>IF($A661="","",SUMIFS(AI_PF!$CE:$CE,AI_PF!$A:$A,$A661))</f>
        <v/>
      </c>
      <c r="V661" t="str">
        <f>IF($A661="","",IFERROR(VLOOKUP($A661,AI_PF!$A:$CO,93,FALSE),""))</f>
        <v/>
      </c>
      <c r="W661" t="str">
        <f>IF($A661="","",COUNTIF(AI_PF!$A:$A,$A661))</f>
        <v/>
      </c>
      <c r="X661" t="str">
        <f>IF($A661="","",COUNTIF(LookThrough!$A:$A,J661))</f>
        <v/>
      </c>
    </row>
    <row r="662" spans="2:24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IF($A662="","",IFERROR(VLOOKUP($A662,Data_Raw!$A:$G,5,FALSE),""))</f>
        <v/>
      </c>
      <c r="O662" t="str">
        <f>IF($A662="","",IFERROR(VLOOKUP($A662,Data_Raw!$A:$G,6,FALSE),""))</f>
        <v/>
      </c>
      <c r="P662" t="str">
        <f>IF($A662="","",IFERROR(VLOOKUP($A662,Data_Raw!$A:$G,7,FALSE),""))</f>
        <v/>
      </c>
      <c r="Q662" t="str">
        <f>IF($A662="","",SUMIFS(AI_PF!$AP:$AP,AI_PF!$A:$A,$A662))</f>
        <v/>
      </c>
      <c r="R662" t="str">
        <f>IF($A662="","",SUMIFS(AI_PF!$AW:$AW,AI_PF!$A:$A,$A662))</f>
        <v/>
      </c>
      <c r="S662" t="str">
        <f>IF($A662="","",SUMIFS(AI_PF!$AZ:$AZ,AI_PF!$A:$A,$A662))</f>
        <v/>
      </c>
      <c r="T662" t="str">
        <f>IF($A662="","",SUMIFS(AI_PF!$CA:$CA,AI_PF!$A:$A,$A662))</f>
        <v/>
      </c>
      <c r="U662" t="str">
        <f>IF($A662="","",SUMIFS(AI_PF!$CE:$CE,AI_PF!$A:$A,$A662))</f>
        <v/>
      </c>
      <c r="V662" t="str">
        <f>IF($A662="","",IFERROR(VLOOKUP($A662,AI_PF!$A:$CO,93,FALSE),""))</f>
        <v/>
      </c>
      <c r="W662" t="str">
        <f>IF($A662="","",COUNTIF(AI_PF!$A:$A,$A662))</f>
        <v/>
      </c>
      <c r="X662" t="str">
        <f>IF($A662="","",COUNTIF(LookThrough!$A:$A,J662))</f>
        <v/>
      </c>
    </row>
    <row r="663" spans="2:24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IF($A663="","",IFERROR(VLOOKUP($A663,Data_Raw!$A:$G,5,FALSE),""))</f>
        <v/>
      </c>
      <c r="O663" t="str">
        <f>IF($A663="","",IFERROR(VLOOKUP($A663,Data_Raw!$A:$G,6,FALSE),""))</f>
        <v/>
      </c>
      <c r="P663" t="str">
        <f>IF($A663="","",IFERROR(VLOOKUP($A663,Data_Raw!$A:$G,7,FALSE),""))</f>
        <v/>
      </c>
      <c r="Q663" t="str">
        <f>IF($A663="","",SUMIFS(AI_PF!$AP:$AP,AI_PF!$A:$A,$A663))</f>
        <v/>
      </c>
      <c r="R663" t="str">
        <f>IF($A663="","",SUMIFS(AI_PF!$AW:$AW,AI_PF!$A:$A,$A663))</f>
        <v/>
      </c>
      <c r="S663" t="str">
        <f>IF($A663="","",SUMIFS(AI_PF!$AZ:$AZ,AI_PF!$A:$A,$A663))</f>
        <v/>
      </c>
      <c r="T663" t="str">
        <f>IF($A663="","",SUMIFS(AI_PF!$CA:$CA,AI_PF!$A:$A,$A663))</f>
        <v/>
      </c>
      <c r="U663" t="str">
        <f>IF($A663="","",SUMIFS(AI_PF!$CE:$CE,AI_PF!$A:$A,$A663))</f>
        <v/>
      </c>
      <c r="V663" t="str">
        <f>IF($A663="","",IFERROR(VLOOKUP($A663,AI_PF!$A:$CO,93,FALSE),""))</f>
        <v/>
      </c>
      <c r="W663" t="str">
        <f>IF($A663="","",COUNTIF(AI_PF!$A:$A,$A663))</f>
        <v/>
      </c>
      <c r="X663" t="str">
        <f>IF($A663="","",COUNTIF(LookThrough!$A:$A,J663))</f>
        <v/>
      </c>
    </row>
    <row r="664" spans="2:24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IF($A664="","",IFERROR(VLOOKUP($A664,Data_Raw!$A:$G,5,FALSE),""))</f>
        <v/>
      </c>
      <c r="O664" t="str">
        <f>IF($A664="","",IFERROR(VLOOKUP($A664,Data_Raw!$A:$G,6,FALSE),""))</f>
        <v/>
      </c>
      <c r="P664" t="str">
        <f>IF($A664="","",IFERROR(VLOOKUP($A664,Data_Raw!$A:$G,7,FALSE),""))</f>
        <v/>
      </c>
      <c r="Q664" t="str">
        <f>IF($A664="","",SUMIFS(AI_PF!$AP:$AP,AI_PF!$A:$A,$A664))</f>
        <v/>
      </c>
      <c r="R664" t="str">
        <f>IF($A664="","",SUMIFS(AI_PF!$AW:$AW,AI_PF!$A:$A,$A664))</f>
        <v/>
      </c>
      <c r="S664" t="str">
        <f>IF($A664="","",SUMIFS(AI_PF!$AZ:$AZ,AI_PF!$A:$A,$A664))</f>
        <v/>
      </c>
      <c r="T664" t="str">
        <f>IF($A664="","",SUMIFS(AI_PF!$CA:$CA,AI_PF!$A:$A,$A664))</f>
        <v/>
      </c>
      <c r="U664" t="str">
        <f>IF($A664="","",SUMIFS(AI_PF!$CE:$CE,AI_PF!$A:$A,$A664))</f>
        <v/>
      </c>
      <c r="V664" t="str">
        <f>IF($A664="","",IFERROR(VLOOKUP($A664,AI_PF!$A:$CO,93,FALSE),""))</f>
        <v/>
      </c>
      <c r="W664" t="str">
        <f>IF($A664="","",COUNTIF(AI_PF!$A:$A,$A664))</f>
        <v/>
      </c>
      <c r="X664" t="str">
        <f>IF($A664="","",COUNTIF(LookThrough!$A:$A,J664))</f>
        <v/>
      </c>
    </row>
    <row r="665" spans="2:24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IF($A665="","",IFERROR(VLOOKUP($A665,Data_Raw!$A:$G,5,FALSE),""))</f>
        <v/>
      </c>
      <c r="O665" t="str">
        <f>IF($A665="","",IFERROR(VLOOKUP($A665,Data_Raw!$A:$G,6,FALSE),""))</f>
        <v/>
      </c>
      <c r="P665" t="str">
        <f>IF($A665="","",IFERROR(VLOOKUP($A665,Data_Raw!$A:$G,7,FALSE),""))</f>
        <v/>
      </c>
      <c r="Q665" t="str">
        <f>IF($A665="","",SUMIFS(AI_PF!$AP:$AP,AI_PF!$A:$A,$A665))</f>
        <v/>
      </c>
      <c r="R665" t="str">
        <f>IF($A665="","",SUMIFS(AI_PF!$AW:$AW,AI_PF!$A:$A,$A665))</f>
        <v/>
      </c>
      <c r="S665" t="str">
        <f>IF($A665="","",SUMIFS(AI_PF!$AZ:$AZ,AI_PF!$A:$A,$A665))</f>
        <v/>
      </c>
      <c r="T665" t="str">
        <f>IF($A665="","",SUMIFS(AI_PF!$CA:$CA,AI_PF!$A:$A,$A665))</f>
        <v/>
      </c>
      <c r="U665" t="str">
        <f>IF($A665="","",SUMIFS(AI_PF!$CE:$CE,AI_PF!$A:$A,$A665))</f>
        <v/>
      </c>
      <c r="V665" t="str">
        <f>IF($A665="","",IFERROR(VLOOKUP($A665,AI_PF!$A:$CO,93,FALSE),""))</f>
        <v/>
      </c>
      <c r="W665" t="str">
        <f>IF($A665="","",COUNTIF(AI_PF!$A:$A,$A665))</f>
        <v/>
      </c>
      <c r="X665" t="str">
        <f>IF($A665="","",COUNTIF(LookThrough!$A:$A,J665))</f>
        <v/>
      </c>
    </row>
    <row r="666" spans="2:24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IF($A666="","",IFERROR(VLOOKUP($A666,Data_Raw!$A:$G,5,FALSE),""))</f>
        <v/>
      </c>
      <c r="O666" t="str">
        <f>IF($A666="","",IFERROR(VLOOKUP($A666,Data_Raw!$A:$G,6,FALSE),""))</f>
        <v/>
      </c>
      <c r="P666" t="str">
        <f>IF($A666="","",IFERROR(VLOOKUP($A666,Data_Raw!$A:$G,7,FALSE),""))</f>
        <v/>
      </c>
      <c r="Q666" t="str">
        <f>IF($A666="","",SUMIFS(AI_PF!$AP:$AP,AI_PF!$A:$A,$A666))</f>
        <v/>
      </c>
      <c r="R666" t="str">
        <f>IF($A666="","",SUMIFS(AI_PF!$AW:$AW,AI_PF!$A:$A,$A666))</f>
        <v/>
      </c>
      <c r="S666" t="str">
        <f>IF($A666="","",SUMIFS(AI_PF!$AZ:$AZ,AI_PF!$A:$A,$A666))</f>
        <v/>
      </c>
      <c r="T666" t="str">
        <f>IF($A666="","",SUMIFS(AI_PF!$CA:$CA,AI_PF!$A:$A,$A666))</f>
        <v/>
      </c>
      <c r="U666" t="str">
        <f>IF($A666="","",SUMIFS(AI_PF!$CE:$CE,AI_PF!$A:$A,$A666))</f>
        <v/>
      </c>
      <c r="V666" t="str">
        <f>IF($A666="","",IFERROR(VLOOKUP($A666,AI_PF!$A:$CO,93,FALSE),""))</f>
        <v/>
      </c>
      <c r="W666" t="str">
        <f>IF($A666="","",COUNTIF(AI_PF!$A:$A,$A666))</f>
        <v/>
      </c>
      <c r="X666" t="str">
        <f>IF($A666="","",COUNTIF(LookThrough!$A:$A,J666))</f>
        <v/>
      </c>
    </row>
    <row r="667" spans="2:24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IF($A667="","",IFERROR(VLOOKUP($A667,Data_Raw!$A:$G,5,FALSE),""))</f>
        <v/>
      </c>
      <c r="O667" t="str">
        <f>IF($A667="","",IFERROR(VLOOKUP($A667,Data_Raw!$A:$G,6,FALSE),""))</f>
        <v/>
      </c>
      <c r="P667" t="str">
        <f>IF($A667="","",IFERROR(VLOOKUP($A667,Data_Raw!$A:$G,7,FALSE),""))</f>
        <v/>
      </c>
      <c r="Q667" t="str">
        <f>IF($A667="","",SUMIFS(AI_PF!$AP:$AP,AI_PF!$A:$A,$A667))</f>
        <v/>
      </c>
      <c r="R667" t="str">
        <f>IF($A667="","",SUMIFS(AI_PF!$AW:$AW,AI_PF!$A:$A,$A667))</f>
        <v/>
      </c>
      <c r="S667" t="str">
        <f>IF($A667="","",SUMIFS(AI_PF!$AZ:$AZ,AI_PF!$A:$A,$A667))</f>
        <v/>
      </c>
      <c r="T667" t="str">
        <f>IF($A667="","",SUMIFS(AI_PF!$CA:$CA,AI_PF!$A:$A,$A667))</f>
        <v/>
      </c>
      <c r="U667" t="str">
        <f>IF($A667="","",SUMIFS(AI_PF!$CE:$CE,AI_PF!$A:$A,$A667))</f>
        <v/>
      </c>
      <c r="V667" t="str">
        <f>IF($A667="","",IFERROR(VLOOKUP($A667,AI_PF!$A:$CO,93,FALSE),""))</f>
        <v/>
      </c>
      <c r="W667" t="str">
        <f>IF($A667="","",COUNTIF(AI_PF!$A:$A,$A667))</f>
        <v/>
      </c>
      <c r="X667" t="str">
        <f>IF($A667="","",COUNTIF(LookThrough!$A:$A,J667))</f>
        <v/>
      </c>
    </row>
    <row r="668" spans="2:24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IF($A668="","",IFERROR(VLOOKUP($A668,Data_Raw!$A:$G,5,FALSE),""))</f>
        <v/>
      </c>
      <c r="O668" t="str">
        <f>IF($A668="","",IFERROR(VLOOKUP($A668,Data_Raw!$A:$G,6,FALSE),""))</f>
        <v/>
      </c>
      <c r="P668" t="str">
        <f>IF($A668="","",IFERROR(VLOOKUP($A668,Data_Raw!$A:$G,7,FALSE),""))</f>
        <v/>
      </c>
      <c r="Q668" t="str">
        <f>IF($A668="","",SUMIFS(AI_PF!$AP:$AP,AI_PF!$A:$A,$A668))</f>
        <v/>
      </c>
      <c r="R668" t="str">
        <f>IF($A668="","",SUMIFS(AI_PF!$AW:$AW,AI_PF!$A:$A,$A668))</f>
        <v/>
      </c>
      <c r="S668" t="str">
        <f>IF($A668="","",SUMIFS(AI_PF!$AZ:$AZ,AI_PF!$A:$A,$A668))</f>
        <v/>
      </c>
      <c r="T668" t="str">
        <f>IF($A668="","",SUMIFS(AI_PF!$CA:$CA,AI_PF!$A:$A,$A668))</f>
        <v/>
      </c>
      <c r="U668" t="str">
        <f>IF($A668="","",SUMIFS(AI_PF!$CE:$CE,AI_PF!$A:$A,$A668))</f>
        <v/>
      </c>
      <c r="V668" t="str">
        <f>IF($A668="","",IFERROR(VLOOKUP($A668,AI_PF!$A:$CO,93,FALSE),""))</f>
        <v/>
      </c>
      <c r="W668" t="str">
        <f>IF($A668="","",COUNTIF(AI_PF!$A:$A,$A668))</f>
        <v/>
      </c>
      <c r="X668" t="str">
        <f>IF($A668="","",COUNTIF(LookThrough!$A:$A,J668))</f>
        <v/>
      </c>
    </row>
    <row r="669" spans="2:24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IF($A669="","",IFERROR(VLOOKUP($A669,Data_Raw!$A:$G,5,FALSE),""))</f>
        <v/>
      </c>
      <c r="O669" t="str">
        <f>IF($A669="","",IFERROR(VLOOKUP($A669,Data_Raw!$A:$G,6,FALSE),""))</f>
        <v/>
      </c>
      <c r="P669" t="str">
        <f>IF($A669="","",IFERROR(VLOOKUP($A669,Data_Raw!$A:$G,7,FALSE),""))</f>
        <v/>
      </c>
      <c r="Q669" t="str">
        <f>IF($A669="","",SUMIFS(AI_PF!$AP:$AP,AI_PF!$A:$A,$A669))</f>
        <v/>
      </c>
      <c r="R669" t="str">
        <f>IF($A669="","",SUMIFS(AI_PF!$AW:$AW,AI_PF!$A:$A,$A669))</f>
        <v/>
      </c>
      <c r="S669" t="str">
        <f>IF($A669="","",SUMIFS(AI_PF!$AZ:$AZ,AI_PF!$A:$A,$A669))</f>
        <v/>
      </c>
      <c r="T669" t="str">
        <f>IF($A669="","",SUMIFS(AI_PF!$CA:$CA,AI_PF!$A:$A,$A669))</f>
        <v/>
      </c>
      <c r="U669" t="str">
        <f>IF($A669="","",SUMIFS(AI_PF!$CE:$CE,AI_PF!$A:$A,$A669))</f>
        <v/>
      </c>
      <c r="V669" t="str">
        <f>IF($A669="","",IFERROR(VLOOKUP($A669,AI_PF!$A:$CO,93,FALSE),""))</f>
        <v/>
      </c>
      <c r="W669" t="str">
        <f>IF($A669="","",COUNTIF(AI_PF!$A:$A,$A669))</f>
        <v/>
      </c>
      <c r="X669" t="str">
        <f>IF($A669="","",COUNTIF(LookThrough!$A:$A,J669))</f>
        <v/>
      </c>
    </row>
    <row r="670" spans="2:24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IF($A670="","",IFERROR(VLOOKUP($A670,Data_Raw!$A:$G,5,FALSE),""))</f>
        <v/>
      </c>
      <c r="O670" t="str">
        <f>IF($A670="","",IFERROR(VLOOKUP($A670,Data_Raw!$A:$G,6,FALSE),""))</f>
        <v/>
      </c>
      <c r="P670" t="str">
        <f>IF($A670="","",IFERROR(VLOOKUP($A670,Data_Raw!$A:$G,7,FALSE),""))</f>
        <v/>
      </c>
      <c r="Q670" t="str">
        <f>IF($A670="","",SUMIFS(AI_PF!$AP:$AP,AI_PF!$A:$A,$A670))</f>
        <v/>
      </c>
      <c r="R670" t="str">
        <f>IF($A670="","",SUMIFS(AI_PF!$AW:$AW,AI_PF!$A:$A,$A670))</f>
        <v/>
      </c>
      <c r="S670" t="str">
        <f>IF($A670="","",SUMIFS(AI_PF!$AZ:$AZ,AI_PF!$A:$A,$A670))</f>
        <v/>
      </c>
      <c r="T670" t="str">
        <f>IF($A670="","",SUMIFS(AI_PF!$CA:$CA,AI_PF!$A:$A,$A670))</f>
        <v/>
      </c>
      <c r="U670" t="str">
        <f>IF($A670="","",SUMIFS(AI_PF!$CE:$CE,AI_PF!$A:$A,$A670))</f>
        <v/>
      </c>
      <c r="V670" t="str">
        <f>IF($A670="","",IFERROR(VLOOKUP($A670,AI_PF!$A:$CO,93,FALSE),""))</f>
        <v/>
      </c>
      <c r="W670" t="str">
        <f>IF($A670="","",COUNTIF(AI_PF!$A:$A,$A670))</f>
        <v/>
      </c>
      <c r="X670" t="str">
        <f>IF($A670="","",COUNTIF(LookThrough!$A:$A,J670))</f>
        <v/>
      </c>
    </row>
    <row r="671" spans="2:24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IF($A671="","",IFERROR(VLOOKUP($A671,Data_Raw!$A:$G,5,FALSE),""))</f>
        <v/>
      </c>
      <c r="O671" t="str">
        <f>IF($A671="","",IFERROR(VLOOKUP($A671,Data_Raw!$A:$G,6,FALSE),""))</f>
        <v/>
      </c>
      <c r="P671" t="str">
        <f>IF($A671="","",IFERROR(VLOOKUP($A671,Data_Raw!$A:$G,7,FALSE),""))</f>
        <v/>
      </c>
      <c r="Q671" t="str">
        <f>IF($A671="","",SUMIFS(AI_PF!$AP:$AP,AI_PF!$A:$A,$A671))</f>
        <v/>
      </c>
      <c r="R671" t="str">
        <f>IF($A671="","",SUMIFS(AI_PF!$AW:$AW,AI_PF!$A:$A,$A671))</f>
        <v/>
      </c>
      <c r="S671" t="str">
        <f>IF($A671="","",SUMIFS(AI_PF!$AZ:$AZ,AI_PF!$A:$A,$A671))</f>
        <v/>
      </c>
      <c r="T671" t="str">
        <f>IF($A671="","",SUMIFS(AI_PF!$CA:$CA,AI_PF!$A:$A,$A671))</f>
        <v/>
      </c>
      <c r="U671" t="str">
        <f>IF($A671="","",SUMIFS(AI_PF!$CE:$CE,AI_PF!$A:$A,$A671))</f>
        <v/>
      </c>
      <c r="V671" t="str">
        <f>IF($A671="","",IFERROR(VLOOKUP($A671,AI_PF!$A:$CO,93,FALSE),""))</f>
        <v/>
      </c>
      <c r="W671" t="str">
        <f>IF($A671="","",COUNTIF(AI_PF!$A:$A,$A671))</f>
        <v/>
      </c>
      <c r="X671" t="str">
        <f>IF($A671="","",COUNTIF(LookThrough!$A:$A,J671))</f>
        <v/>
      </c>
    </row>
    <row r="672" spans="2:24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IF($A672="","",IFERROR(VLOOKUP($A672,Data_Raw!$A:$G,5,FALSE),""))</f>
        <v/>
      </c>
      <c r="O672" t="str">
        <f>IF($A672="","",IFERROR(VLOOKUP($A672,Data_Raw!$A:$G,6,FALSE),""))</f>
        <v/>
      </c>
      <c r="P672" t="str">
        <f>IF($A672="","",IFERROR(VLOOKUP($A672,Data_Raw!$A:$G,7,FALSE),""))</f>
        <v/>
      </c>
      <c r="Q672" t="str">
        <f>IF($A672="","",SUMIFS(AI_PF!$AP:$AP,AI_PF!$A:$A,$A672))</f>
        <v/>
      </c>
      <c r="R672" t="str">
        <f>IF($A672="","",SUMIFS(AI_PF!$AW:$AW,AI_PF!$A:$A,$A672))</f>
        <v/>
      </c>
      <c r="S672" t="str">
        <f>IF($A672="","",SUMIFS(AI_PF!$AZ:$AZ,AI_PF!$A:$A,$A672))</f>
        <v/>
      </c>
      <c r="T672" t="str">
        <f>IF($A672="","",SUMIFS(AI_PF!$CA:$CA,AI_PF!$A:$A,$A672))</f>
        <v/>
      </c>
      <c r="U672" t="str">
        <f>IF($A672="","",SUMIFS(AI_PF!$CE:$CE,AI_PF!$A:$A,$A672))</f>
        <v/>
      </c>
      <c r="V672" t="str">
        <f>IF($A672="","",IFERROR(VLOOKUP($A672,AI_PF!$A:$CO,93,FALSE),""))</f>
        <v/>
      </c>
      <c r="W672" t="str">
        <f>IF($A672="","",COUNTIF(AI_PF!$A:$A,$A672))</f>
        <v/>
      </c>
      <c r="X672" t="str">
        <f>IF($A672="","",COUNTIF(LookThrough!$A:$A,J672))</f>
        <v/>
      </c>
    </row>
    <row r="673" spans="2:24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IF($A673="","",IFERROR(VLOOKUP($A673,Data_Raw!$A:$G,5,FALSE),""))</f>
        <v/>
      </c>
      <c r="O673" t="str">
        <f>IF($A673="","",IFERROR(VLOOKUP($A673,Data_Raw!$A:$G,6,FALSE),""))</f>
        <v/>
      </c>
      <c r="P673" t="str">
        <f>IF($A673="","",IFERROR(VLOOKUP($A673,Data_Raw!$A:$G,7,FALSE),""))</f>
        <v/>
      </c>
      <c r="Q673" t="str">
        <f>IF($A673="","",SUMIFS(AI_PF!$AP:$AP,AI_PF!$A:$A,$A673))</f>
        <v/>
      </c>
      <c r="R673" t="str">
        <f>IF($A673="","",SUMIFS(AI_PF!$AW:$AW,AI_PF!$A:$A,$A673))</f>
        <v/>
      </c>
      <c r="S673" t="str">
        <f>IF($A673="","",SUMIFS(AI_PF!$AZ:$AZ,AI_PF!$A:$A,$A673))</f>
        <v/>
      </c>
      <c r="T673" t="str">
        <f>IF($A673="","",SUMIFS(AI_PF!$CA:$CA,AI_PF!$A:$A,$A673))</f>
        <v/>
      </c>
      <c r="U673" t="str">
        <f>IF($A673="","",SUMIFS(AI_PF!$CE:$CE,AI_PF!$A:$A,$A673))</f>
        <v/>
      </c>
      <c r="V673" t="str">
        <f>IF($A673="","",IFERROR(VLOOKUP($A673,AI_PF!$A:$CO,93,FALSE),""))</f>
        <v/>
      </c>
      <c r="W673" t="str">
        <f>IF($A673="","",COUNTIF(AI_PF!$A:$A,$A673))</f>
        <v/>
      </c>
      <c r="X673" t="str">
        <f>IF($A673="","",COUNTIF(LookThrough!$A:$A,J673))</f>
        <v/>
      </c>
    </row>
    <row r="674" spans="2:24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IF($A674="","",IFERROR(VLOOKUP($A674,Data_Raw!$A:$G,5,FALSE),""))</f>
        <v/>
      </c>
      <c r="O674" t="str">
        <f>IF($A674="","",IFERROR(VLOOKUP($A674,Data_Raw!$A:$G,6,FALSE),""))</f>
        <v/>
      </c>
      <c r="P674" t="str">
        <f>IF($A674="","",IFERROR(VLOOKUP($A674,Data_Raw!$A:$G,7,FALSE),""))</f>
        <v/>
      </c>
      <c r="Q674" t="str">
        <f>IF($A674="","",SUMIFS(AI_PF!$AP:$AP,AI_PF!$A:$A,$A674))</f>
        <v/>
      </c>
      <c r="R674" t="str">
        <f>IF($A674="","",SUMIFS(AI_PF!$AW:$AW,AI_PF!$A:$A,$A674))</f>
        <v/>
      </c>
      <c r="S674" t="str">
        <f>IF($A674="","",SUMIFS(AI_PF!$AZ:$AZ,AI_PF!$A:$A,$A674))</f>
        <v/>
      </c>
      <c r="T674" t="str">
        <f>IF($A674="","",SUMIFS(AI_PF!$CA:$CA,AI_PF!$A:$A,$A674))</f>
        <v/>
      </c>
      <c r="U674" t="str">
        <f>IF($A674="","",SUMIFS(AI_PF!$CE:$CE,AI_PF!$A:$A,$A674))</f>
        <v/>
      </c>
      <c r="V674" t="str">
        <f>IF($A674="","",IFERROR(VLOOKUP($A674,AI_PF!$A:$CO,93,FALSE),""))</f>
        <v/>
      </c>
      <c r="W674" t="str">
        <f>IF($A674="","",COUNTIF(AI_PF!$A:$A,$A674))</f>
        <v/>
      </c>
      <c r="X674" t="str">
        <f>IF($A674="","",COUNTIF(LookThrough!$A:$A,J674))</f>
        <v/>
      </c>
    </row>
    <row r="675" spans="2:24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IF($A675="","",IFERROR(VLOOKUP($A675,Data_Raw!$A:$G,5,FALSE),""))</f>
        <v/>
      </c>
      <c r="O675" t="str">
        <f>IF($A675="","",IFERROR(VLOOKUP($A675,Data_Raw!$A:$G,6,FALSE),""))</f>
        <v/>
      </c>
      <c r="P675" t="str">
        <f>IF($A675="","",IFERROR(VLOOKUP($A675,Data_Raw!$A:$G,7,FALSE),""))</f>
        <v/>
      </c>
      <c r="Q675" t="str">
        <f>IF($A675="","",SUMIFS(AI_PF!$AP:$AP,AI_PF!$A:$A,$A675))</f>
        <v/>
      </c>
      <c r="R675" t="str">
        <f>IF($A675="","",SUMIFS(AI_PF!$AW:$AW,AI_PF!$A:$A,$A675))</f>
        <v/>
      </c>
      <c r="S675" t="str">
        <f>IF($A675="","",SUMIFS(AI_PF!$AZ:$AZ,AI_PF!$A:$A,$A675))</f>
        <v/>
      </c>
      <c r="T675" t="str">
        <f>IF($A675="","",SUMIFS(AI_PF!$CA:$CA,AI_PF!$A:$A,$A675))</f>
        <v/>
      </c>
      <c r="U675" t="str">
        <f>IF($A675="","",SUMIFS(AI_PF!$CE:$CE,AI_PF!$A:$A,$A675))</f>
        <v/>
      </c>
      <c r="V675" t="str">
        <f>IF($A675="","",IFERROR(VLOOKUP($A675,AI_PF!$A:$CO,93,FALSE),""))</f>
        <v/>
      </c>
      <c r="W675" t="str">
        <f>IF($A675="","",COUNTIF(AI_PF!$A:$A,$A675))</f>
        <v/>
      </c>
      <c r="X675" t="str">
        <f>IF($A675="","",COUNTIF(LookThrough!$A:$A,J675))</f>
        <v/>
      </c>
    </row>
    <row r="676" spans="2:24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IF($A676="","",IFERROR(VLOOKUP($A676,Data_Raw!$A:$G,5,FALSE),""))</f>
        <v/>
      </c>
      <c r="O676" t="str">
        <f>IF($A676="","",IFERROR(VLOOKUP($A676,Data_Raw!$A:$G,6,FALSE),""))</f>
        <v/>
      </c>
      <c r="P676" t="str">
        <f>IF($A676="","",IFERROR(VLOOKUP($A676,Data_Raw!$A:$G,7,FALSE),""))</f>
        <v/>
      </c>
      <c r="Q676" t="str">
        <f>IF($A676="","",SUMIFS(AI_PF!$AP:$AP,AI_PF!$A:$A,$A676))</f>
        <v/>
      </c>
      <c r="R676" t="str">
        <f>IF($A676="","",SUMIFS(AI_PF!$AW:$AW,AI_PF!$A:$A,$A676))</f>
        <v/>
      </c>
      <c r="S676" t="str">
        <f>IF($A676="","",SUMIFS(AI_PF!$AZ:$AZ,AI_PF!$A:$A,$A676))</f>
        <v/>
      </c>
      <c r="T676" t="str">
        <f>IF($A676="","",SUMIFS(AI_PF!$CA:$CA,AI_PF!$A:$A,$A676))</f>
        <v/>
      </c>
      <c r="U676" t="str">
        <f>IF($A676="","",SUMIFS(AI_PF!$CE:$CE,AI_PF!$A:$A,$A676))</f>
        <v/>
      </c>
      <c r="V676" t="str">
        <f>IF($A676="","",IFERROR(VLOOKUP($A676,AI_PF!$A:$CO,93,FALSE),""))</f>
        <v/>
      </c>
      <c r="W676" t="str">
        <f>IF($A676="","",COUNTIF(AI_PF!$A:$A,$A676))</f>
        <v/>
      </c>
      <c r="X676" t="str">
        <f>IF($A676="","",COUNTIF(LookThrough!$A:$A,J676))</f>
        <v/>
      </c>
    </row>
    <row r="677" spans="2:24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IF($A677="","",IFERROR(VLOOKUP($A677,Data_Raw!$A:$G,5,FALSE),""))</f>
        <v/>
      </c>
      <c r="O677" t="str">
        <f>IF($A677="","",IFERROR(VLOOKUP($A677,Data_Raw!$A:$G,6,FALSE),""))</f>
        <v/>
      </c>
      <c r="P677" t="str">
        <f>IF($A677="","",IFERROR(VLOOKUP($A677,Data_Raw!$A:$G,7,FALSE),""))</f>
        <v/>
      </c>
      <c r="Q677" t="str">
        <f>IF($A677="","",SUMIFS(AI_PF!$AP:$AP,AI_PF!$A:$A,$A677))</f>
        <v/>
      </c>
      <c r="R677" t="str">
        <f>IF($A677="","",SUMIFS(AI_PF!$AW:$AW,AI_PF!$A:$A,$A677))</f>
        <v/>
      </c>
      <c r="S677" t="str">
        <f>IF($A677="","",SUMIFS(AI_PF!$AZ:$AZ,AI_PF!$A:$A,$A677))</f>
        <v/>
      </c>
      <c r="T677" t="str">
        <f>IF($A677="","",SUMIFS(AI_PF!$CA:$CA,AI_PF!$A:$A,$A677))</f>
        <v/>
      </c>
      <c r="U677" t="str">
        <f>IF($A677="","",SUMIFS(AI_PF!$CE:$CE,AI_PF!$A:$A,$A677))</f>
        <v/>
      </c>
      <c r="V677" t="str">
        <f>IF($A677="","",IFERROR(VLOOKUP($A677,AI_PF!$A:$CO,93,FALSE),""))</f>
        <v/>
      </c>
      <c r="W677" t="str">
        <f>IF($A677="","",COUNTIF(AI_PF!$A:$A,$A677))</f>
        <v/>
      </c>
      <c r="X677" t="str">
        <f>IF($A677="","",COUNTIF(LookThrough!$A:$A,J677))</f>
        <v/>
      </c>
    </row>
    <row r="678" spans="2:24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IF($A678="","",IFERROR(VLOOKUP($A678,Data_Raw!$A:$G,5,FALSE),""))</f>
        <v/>
      </c>
      <c r="O678" t="str">
        <f>IF($A678="","",IFERROR(VLOOKUP($A678,Data_Raw!$A:$G,6,FALSE),""))</f>
        <v/>
      </c>
      <c r="P678" t="str">
        <f>IF($A678="","",IFERROR(VLOOKUP($A678,Data_Raw!$A:$G,7,FALSE),""))</f>
        <v/>
      </c>
      <c r="Q678" t="str">
        <f>IF($A678="","",SUMIFS(AI_PF!$AP:$AP,AI_PF!$A:$A,$A678))</f>
        <v/>
      </c>
      <c r="R678" t="str">
        <f>IF($A678="","",SUMIFS(AI_PF!$AW:$AW,AI_PF!$A:$A,$A678))</f>
        <v/>
      </c>
      <c r="S678" t="str">
        <f>IF($A678="","",SUMIFS(AI_PF!$AZ:$AZ,AI_PF!$A:$A,$A678))</f>
        <v/>
      </c>
      <c r="T678" t="str">
        <f>IF($A678="","",SUMIFS(AI_PF!$CA:$CA,AI_PF!$A:$A,$A678))</f>
        <v/>
      </c>
      <c r="U678" t="str">
        <f>IF($A678="","",SUMIFS(AI_PF!$CE:$CE,AI_PF!$A:$A,$A678))</f>
        <v/>
      </c>
      <c r="V678" t="str">
        <f>IF($A678="","",IFERROR(VLOOKUP($A678,AI_PF!$A:$CO,93,FALSE),""))</f>
        <v/>
      </c>
      <c r="W678" t="str">
        <f>IF($A678="","",COUNTIF(AI_PF!$A:$A,$A678))</f>
        <v/>
      </c>
      <c r="X678" t="str">
        <f>IF($A678="","",COUNTIF(LookThrough!$A:$A,J678))</f>
        <v/>
      </c>
    </row>
    <row r="679" spans="2:24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IF($A679="","",IFERROR(VLOOKUP($A679,Data_Raw!$A:$G,5,FALSE),""))</f>
        <v/>
      </c>
      <c r="O679" t="str">
        <f>IF($A679="","",IFERROR(VLOOKUP($A679,Data_Raw!$A:$G,6,FALSE),""))</f>
        <v/>
      </c>
      <c r="P679" t="str">
        <f>IF($A679="","",IFERROR(VLOOKUP($A679,Data_Raw!$A:$G,7,FALSE),""))</f>
        <v/>
      </c>
      <c r="Q679" t="str">
        <f>IF($A679="","",SUMIFS(AI_PF!$AP:$AP,AI_PF!$A:$A,$A679))</f>
        <v/>
      </c>
      <c r="R679" t="str">
        <f>IF($A679="","",SUMIFS(AI_PF!$AW:$AW,AI_PF!$A:$A,$A679))</f>
        <v/>
      </c>
      <c r="S679" t="str">
        <f>IF($A679="","",SUMIFS(AI_PF!$AZ:$AZ,AI_PF!$A:$A,$A679))</f>
        <v/>
      </c>
      <c r="T679" t="str">
        <f>IF($A679="","",SUMIFS(AI_PF!$CA:$CA,AI_PF!$A:$A,$A679))</f>
        <v/>
      </c>
      <c r="U679" t="str">
        <f>IF($A679="","",SUMIFS(AI_PF!$CE:$CE,AI_PF!$A:$A,$A679))</f>
        <v/>
      </c>
      <c r="V679" t="str">
        <f>IF($A679="","",IFERROR(VLOOKUP($A679,AI_PF!$A:$CO,93,FALSE),""))</f>
        <v/>
      </c>
      <c r="W679" t="str">
        <f>IF($A679="","",COUNTIF(AI_PF!$A:$A,$A679))</f>
        <v/>
      </c>
      <c r="X679" t="str">
        <f>IF($A679="","",COUNTIF(LookThrough!$A:$A,J679))</f>
        <v/>
      </c>
    </row>
    <row r="680" spans="2:24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IF($A680="","",IFERROR(VLOOKUP($A680,Data_Raw!$A:$G,5,FALSE),""))</f>
        <v/>
      </c>
      <c r="O680" t="str">
        <f>IF($A680="","",IFERROR(VLOOKUP($A680,Data_Raw!$A:$G,6,FALSE),""))</f>
        <v/>
      </c>
      <c r="P680" t="str">
        <f>IF($A680="","",IFERROR(VLOOKUP($A680,Data_Raw!$A:$G,7,FALSE),""))</f>
        <v/>
      </c>
      <c r="Q680" t="str">
        <f>IF($A680="","",SUMIFS(AI_PF!$AP:$AP,AI_PF!$A:$A,$A680))</f>
        <v/>
      </c>
      <c r="R680" t="str">
        <f>IF($A680="","",SUMIFS(AI_PF!$AW:$AW,AI_PF!$A:$A,$A680))</f>
        <v/>
      </c>
      <c r="S680" t="str">
        <f>IF($A680="","",SUMIFS(AI_PF!$AZ:$AZ,AI_PF!$A:$A,$A680))</f>
        <v/>
      </c>
      <c r="T680" t="str">
        <f>IF($A680="","",SUMIFS(AI_PF!$CA:$CA,AI_PF!$A:$A,$A680))</f>
        <v/>
      </c>
      <c r="U680" t="str">
        <f>IF($A680="","",SUMIFS(AI_PF!$CE:$CE,AI_PF!$A:$A,$A680))</f>
        <v/>
      </c>
      <c r="V680" t="str">
        <f>IF($A680="","",IFERROR(VLOOKUP($A680,AI_PF!$A:$CO,93,FALSE),""))</f>
        <v/>
      </c>
      <c r="W680" t="str">
        <f>IF($A680="","",COUNTIF(AI_PF!$A:$A,$A680))</f>
        <v/>
      </c>
      <c r="X680" t="str">
        <f>IF($A680="","",COUNTIF(LookThrough!$A:$A,J680))</f>
        <v/>
      </c>
    </row>
    <row r="681" spans="2:24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IF($A681="","",IFERROR(VLOOKUP($A681,Data_Raw!$A:$G,5,FALSE),""))</f>
        <v/>
      </c>
      <c r="O681" t="str">
        <f>IF($A681="","",IFERROR(VLOOKUP($A681,Data_Raw!$A:$G,6,FALSE),""))</f>
        <v/>
      </c>
      <c r="P681" t="str">
        <f>IF($A681="","",IFERROR(VLOOKUP($A681,Data_Raw!$A:$G,7,FALSE),""))</f>
        <v/>
      </c>
      <c r="Q681" t="str">
        <f>IF($A681="","",SUMIFS(AI_PF!$AP:$AP,AI_PF!$A:$A,$A681))</f>
        <v/>
      </c>
      <c r="R681" t="str">
        <f>IF($A681="","",SUMIFS(AI_PF!$AW:$AW,AI_PF!$A:$A,$A681))</f>
        <v/>
      </c>
      <c r="S681" t="str">
        <f>IF($A681="","",SUMIFS(AI_PF!$AZ:$AZ,AI_PF!$A:$A,$A681))</f>
        <v/>
      </c>
      <c r="T681" t="str">
        <f>IF($A681="","",SUMIFS(AI_PF!$CA:$CA,AI_PF!$A:$A,$A681))</f>
        <v/>
      </c>
      <c r="U681" t="str">
        <f>IF($A681="","",SUMIFS(AI_PF!$CE:$CE,AI_PF!$A:$A,$A681))</f>
        <v/>
      </c>
      <c r="V681" t="str">
        <f>IF($A681="","",IFERROR(VLOOKUP($A681,AI_PF!$A:$CO,93,FALSE),""))</f>
        <v/>
      </c>
      <c r="W681" t="str">
        <f>IF($A681="","",COUNTIF(AI_PF!$A:$A,$A681))</f>
        <v/>
      </c>
      <c r="X681" t="str">
        <f>IF($A681="","",COUNTIF(LookThrough!$A:$A,J681))</f>
        <v/>
      </c>
    </row>
    <row r="682" spans="2:24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IF($A682="","",IFERROR(VLOOKUP($A682,Data_Raw!$A:$G,5,FALSE),""))</f>
        <v/>
      </c>
      <c r="O682" t="str">
        <f>IF($A682="","",IFERROR(VLOOKUP($A682,Data_Raw!$A:$G,6,FALSE),""))</f>
        <v/>
      </c>
      <c r="P682" t="str">
        <f>IF($A682="","",IFERROR(VLOOKUP($A682,Data_Raw!$A:$G,7,FALSE),""))</f>
        <v/>
      </c>
      <c r="Q682" t="str">
        <f>IF($A682="","",SUMIFS(AI_PF!$AP:$AP,AI_PF!$A:$A,$A682))</f>
        <v/>
      </c>
      <c r="R682" t="str">
        <f>IF($A682="","",SUMIFS(AI_PF!$AW:$AW,AI_PF!$A:$A,$A682))</f>
        <v/>
      </c>
      <c r="S682" t="str">
        <f>IF($A682="","",SUMIFS(AI_PF!$AZ:$AZ,AI_PF!$A:$A,$A682))</f>
        <v/>
      </c>
      <c r="T682" t="str">
        <f>IF($A682="","",SUMIFS(AI_PF!$CA:$CA,AI_PF!$A:$A,$A682))</f>
        <v/>
      </c>
      <c r="U682" t="str">
        <f>IF($A682="","",SUMIFS(AI_PF!$CE:$CE,AI_PF!$A:$A,$A682))</f>
        <v/>
      </c>
      <c r="V682" t="str">
        <f>IF($A682="","",IFERROR(VLOOKUP($A682,AI_PF!$A:$CO,93,FALSE),""))</f>
        <v/>
      </c>
      <c r="W682" t="str">
        <f>IF($A682="","",COUNTIF(AI_PF!$A:$A,$A682))</f>
        <v/>
      </c>
      <c r="X682" t="str">
        <f>IF($A682="","",COUNTIF(LookThrough!$A:$A,J682))</f>
        <v/>
      </c>
    </row>
    <row r="683" spans="2:24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IF($A683="","",IFERROR(VLOOKUP($A683,Data_Raw!$A:$G,5,FALSE),""))</f>
        <v/>
      </c>
      <c r="O683" t="str">
        <f>IF($A683="","",IFERROR(VLOOKUP($A683,Data_Raw!$A:$G,6,FALSE),""))</f>
        <v/>
      </c>
      <c r="P683" t="str">
        <f>IF($A683="","",IFERROR(VLOOKUP($A683,Data_Raw!$A:$G,7,FALSE),""))</f>
        <v/>
      </c>
      <c r="Q683" t="str">
        <f>IF($A683="","",SUMIFS(AI_PF!$AP:$AP,AI_PF!$A:$A,$A683))</f>
        <v/>
      </c>
      <c r="R683" t="str">
        <f>IF($A683="","",SUMIFS(AI_PF!$AW:$AW,AI_PF!$A:$A,$A683))</f>
        <v/>
      </c>
      <c r="S683" t="str">
        <f>IF($A683="","",SUMIFS(AI_PF!$AZ:$AZ,AI_PF!$A:$A,$A683))</f>
        <v/>
      </c>
      <c r="T683" t="str">
        <f>IF($A683="","",SUMIFS(AI_PF!$CA:$CA,AI_PF!$A:$A,$A683))</f>
        <v/>
      </c>
      <c r="U683" t="str">
        <f>IF($A683="","",SUMIFS(AI_PF!$CE:$CE,AI_PF!$A:$A,$A683))</f>
        <v/>
      </c>
      <c r="V683" t="str">
        <f>IF($A683="","",IFERROR(VLOOKUP($A683,AI_PF!$A:$CO,93,FALSE),""))</f>
        <v/>
      </c>
      <c r="W683" t="str">
        <f>IF($A683="","",COUNTIF(AI_PF!$A:$A,$A683))</f>
        <v/>
      </c>
      <c r="X683" t="str">
        <f>IF($A683="","",COUNTIF(LookThrough!$A:$A,J683))</f>
        <v/>
      </c>
    </row>
    <row r="684" spans="2:24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IF($A684="","",IFERROR(VLOOKUP($A684,Data_Raw!$A:$G,5,FALSE),""))</f>
        <v/>
      </c>
      <c r="O684" t="str">
        <f>IF($A684="","",IFERROR(VLOOKUP($A684,Data_Raw!$A:$G,6,FALSE),""))</f>
        <v/>
      </c>
      <c r="P684" t="str">
        <f>IF($A684="","",IFERROR(VLOOKUP($A684,Data_Raw!$A:$G,7,FALSE),""))</f>
        <v/>
      </c>
      <c r="Q684" t="str">
        <f>IF($A684="","",SUMIFS(AI_PF!$AP:$AP,AI_PF!$A:$A,$A684))</f>
        <v/>
      </c>
      <c r="R684" t="str">
        <f>IF($A684="","",SUMIFS(AI_PF!$AW:$AW,AI_PF!$A:$A,$A684))</f>
        <v/>
      </c>
      <c r="S684" t="str">
        <f>IF($A684="","",SUMIFS(AI_PF!$AZ:$AZ,AI_PF!$A:$A,$A684))</f>
        <v/>
      </c>
      <c r="T684" t="str">
        <f>IF($A684="","",SUMIFS(AI_PF!$CA:$CA,AI_PF!$A:$A,$A684))</f>
        <v/>
      </c>
      <c r="U684" t="str">
        <f>IF($A684="","",SUMIFS(AI_PF!$CE:$CE,AI_PF!$A:$A,$A684))</f>
        <v/>
      </c>
      <c r="V684" t="str">
        <f>IF($A684="","",IFERROR(VLOOKUP($A684,AI_PF!$A:$CO,93,FALSE),""))</f>
        <v/>
      </c>
      <c r="W684" t="str">
        <f>IF($A684="","",COUNTIF(AI_PF!$A:$A,$A684))</f>
        <v/>
      </c>
      <c r="X684" t="str">
        <f>IF($A684="","",COUNTIF(LookThrough!$A:$A,J684))</f>
        <v/>
      </c>
    </row>
    <row r="685" spans="2:24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IF($A685="","",IFERROR(VLOOKUP($A685,Data_Raw!$A:$G,5,FALSE),""))</f>
        <v/>
      </c>
      <c r="O685" t="str">
        <f>IF($A685="","",IFERROR(VLOOKUP($A685,Data_Raw!$A:$G,6,FALSE),""))</f>
        <v/>
      </c>
      <c r="P685" t="str">
        <f>IF($A685="","",IFERROR(VLOOKUP($A685,Data_Raw!$A:$G,7,FALSE),""))</f>
        <v/>
      </c>
      <c r="Q685" t="str">
        <f>IF($A685="","",SUMIFS(AI_PF!$AP:$AP,AI_PF!$A:$A,$A685))</f>
        <v/>
      </c>
      <c r="R685" t="str">
        <f>IF($A685="","",SUMIFS(AI_PF!$AW:$AW,AI_PF!$A:$A,$A685))</f>
        <v/>
      </c>
      <c r="S685" t="str">
        <f>IF($A685="","",SUMIFS(AI_PF!$AZ:$AZ,AI_PF!$A:$A,$A685))</f>
        <v/>
      </c>
      <c r="T685" t="str">
        <f>IF($A685="","",SUMIFS(AI_PF!$CA:$CA,AI_PF!$A:$A,$A685))</f>
        <v/>
      </c>
      <c r="U685" t="str">
        <f>IF($A685="","",SUMIFS(AI_PF!$CE:$CE,AI_PF!$A:$A,$A685))</f>
        <v/>
      </c>
      <c r="V685" t="str">
        <f>IF($A685="","",IFERROR(VLOOKUP($A685,AI_PF!$A:$CO,93,FALSE),""))</f>
        <v/>
      </c>
      <c r="W685" t="str">
        <f>IF($A685="","",COUNTIF(AI_PF!$A:$A,$A685))</f>
        <v/>
      </c>
      <c r="X685" t="str">
        <f>IF($A685="","",COUNTIF(LookThrough!$A:$A,J685))</f>
        <v/>
      </c>
    </row>
    <row r="686" spans="2:24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IF($A686="","",IFERROR(VLOOKUP($A686,Data_Raw!$A:$G,5,FALSE),""))</f>
        <v/>
      </c>
      <c r="O686" t="str">
        <f>IF($A686="","",IFERROR(VLOOKUP($A686,Data_Raw!$A:$G,6,FALSE),""))</f>
        <v/>
      </c>
      <c r="P686" t="str">
        <f>IF($A686="","",IFERROR(VLOOKUP($A686,Data_Raw!$A:$G,7,FALSE),""))</f>
        <v/>
      </c>
      <c r="Q686" t="str">
        <f>IF($A686="","",SUMIFS(AI_PF!$AP:$AP,AI_PF!$A:$A,$A686))</f>
        <v/>
      </c>
      <c r="R686" t="str">
        <f>IF($A686="","",SUMIFS(AI_PF!$AW:$AW,AI_PF!$A:$A,$A686))</f>
        <v/>
      </c>
      <c r="S686" t="str">
        <f>IF($A686="","",SUMIFS(AI_PF!$AZ:$AZ,AI_PF!$A:$A,$A686))</f>
        <v/>
      </c>
      <c r="T686" t="str">
        <f>IF($A686="","",SUMIFS(AI_PF!$CA:$CA,AI_PF!$A:$A,$A686))</f>
        <v/>
      </c>
      <c r="U686" t="str">
        <f>IF($A686="","",SUMIFS(AI_PF!$CE:$CE,AI_PF!$A:$A,$A686))</f>
        <v/>
      </c>
      <c r="V686" t="str">
        <f>IF($A686="","",IFERROR(VLOOKUP($A686,AI_PF!$A:$CO,93,FALSE),""))</f>
        <v/>
      </c>
      <c r="W686" t="str">
        <f>IF($A686="","",COUNTIF(AI_PF!$A:$A,$A686))</f>
        <v/>
      </c>
      <c r="X686" t="str">
        <f>IF($A686="","",COUNTIF(LookThrough!$A:$A,J686))</f>
        <v/>
      </c>
    </row>
    <row r="687" spans="2:24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IF($A687="","",IFERROR(VLOOKUP($A687,Data_Raw!$A:$G,5,FALSE),""))</f>
        <v/>
      </c>
      <c r="O687" t="str">
        <f>IF($A687="","",IFERROR(VLOOKUP($A687,Data_Raw!$A:$G,6,FALSE),""))</f>
        <v/>
      </c>
      <c r="P687" t="str">
        <f>IF($A687="","",IFERROR(VLOOKUP($A687,Data_Raw!$A:$G,7,FALSE),""))</f>
        <v/>
      </c>
      <c r="Q687" t="str">
        <f>IF($A687="","",SUMIFS(AI_PF!$AP:$AP,AI_PF!$A:$A,$A687))</f>
        <v/>
      </c>
      <c r="R687" t="str">
        <f>IF($A687="","",SUMIFS(AI_PF!$AW:$AW,AI_PF!$A:$A,$A687))</f>
        <v/>
      </c>
      <c r="S687" t="str">
        <f>IF($A687="","",SUMIFS(AI_PF!$AZ:$AZ,AI_PF!$A:$A,$A687))</f>
        <v/>
      </c>
      <c r="T687" t="str">
        <f>IF($A687="","",SUMIFS(AI_PF!$CA:$CA,AI_PF!$A:$A,$A687))</f>
        <v/>
      </c>
      <c r="U687" t="str">
        <f>IF($A687="","",SUMIFS(AI_PF!$CE:$CE,AI_PF!$A:$A,$A687))</f>
        <v/>
      </c>
      <c r="V687" t="str">
        <f>IF($A687="","",IFERROR(VLOOKUP($A687,AI_PF!$A:$CO,93,FALSE),""))</f>
        <v/>
      </c>
      <c r="W687" t="str">
        <f>IF($A687="","",COUNTIF(AI_PF!$A:$A,$A687))</f>
        <v/>
      </c>
      <c r="X687" t="str">
        <f>IF($A687="","",COUNTIF(LookThrough!$A:$A,J687))</f>
        <v/>
      </c>
    </row>
    <row r="688" spans="2:24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IF($A688="","",IFERROR(VLOOKUP($A688,Data_Raw!$A:$G,5,FALSE),""))</f>
        <v/>
      </c>
      <c r="O688" t="str">
        <f>IF($A688="","",IFERROR(VLOOKUP($A688,Data_Raw!$A:$G,6,FALSE),""))</f>
        <v/>
      </c>
      <c r="P688" t="str">
        <f>IF($A688="","",IFERROR(VLOOKUP($A688,Data_Raw!$A:$G,7,FALSE),""))</f>
        <v/>
      </c>
      <c r="Q688" t="str">
        <f>IF($A688="","",SUMIFS(AI_PF!$AP:$AP,AI_PF!$A:$A,$A688))</f>
        <v/>
      </c>
      <c r="R688" t="str">
        <f>IF($A688="","",SUMIFS(AI_PF!$AW:$AW,AI_PF!$A:$A,$A688))</f>
        <v/>
      </c>
      <c r="S688" t="str">
        <f>IF($A688="","",SUMIFS(AI_PF!$AZ:$AZ,AI_PF!$A:$A,$A688))</f>
        <v/>
      </c>
      <c r="T688" t="str">
        <f>IF($A688="","",SUMIFS(AI_PF!$CA:$CA,AI_PF!$A:$A,$A688))</f>
        <v/>
      </c>
      <c r="U688" t="str">
        <f>IF($A688="","",SUMIFS(AI_PF!$CE:$CE,AI_PF!$A:$A,$A688))</f>
        <v/>
      </c>
      <c r="V688" t="str">
        <f>IF($A688="","",IFERROR(VLOOKUP($A688,AI_PF!$A:$CO,93,FALSE),""))</f>
        <v/>
      </c>
      <c r="W688" t="str">
        <f>IF($A688="","",COUNTIF(AI_PF!$A:$A,$A688))</f>
        <v/>
      </c>
      <c r="X688" t="str">
        <f>IF($A688="","",COUNTIF(LookThrough!$A:$A,J688))</f>
        <v/>
      </c>
    </row>
    <row r="689" spans="2:24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IF($A689="","",IFERROR(VLOOKUP($A689,Data_Raw!$A:$G,5,FALSE),""))</f>
        <v/>
      </c>
      <c r="O689" t="str">
        <f>IF($A689="","",IFERROR(VLOOKUP($A689,Data_Raw!$A:$G,6,FALSE),""))</f>
        <v/>
      </c>
      <c r="P689" t="str">
        <f>IF($A689="","",IFERROR(VLOOKUP($A689,Data_Raw!$A:$G,7,FALSE),""))</f>
        <v/>
      </c>
      <c r="Q689" t="str">
        <f>IF($A689="","",SUMIFS(AI_PF!$AP:$AP,AI_PF!$A:$A,$A689))</f>
        <v/>
      </c>
      <c r="R689" t="str">
        <f>IF($A689="","",SUMIFS(AI_PF!$AW:$AW,AI_PF!$A:$A,$A689))</f>
        <v/>
      </c>
      <c r="S689" t="str">
        <f>IF($A689="","",SUMIFS(AI_PF!$AZ:$AZ,AI_PF!$A:$A,$A689))</f>
        <v/>
      </c>
      <c r="T689" t="str">
        <f>IF($A689="","",SUMIFS(AI_PF!$CA:$CA,AI_PF!$A:$A,$A689))</f>
        <v/>
      </c>
      <c r="U689" t="str">
        <f>IF($A689="","",SUMIFS(AI_PF!$CE:$CE,AI_PF!$A:$A,$A689))</f>
        <v/>
      </c>
      <c r="V689" t="str">
        <f>IF($A689="","",IFERROR(VLOOKUP($A689,AI_PF!$A:$CO,93,FALSE),""))</f>
        <v/>
      </c>
      <c r="W689" t="str">
        <f>IF($A689="","",COUNTIF(AI_PF!$A:$A,$A689))</f>
        <v/>
      </c>
      <c r="X689" t="str">
        <f>IF($A689="","",COUNTIF(LookThrough!$A:$A,J689))</f>
        <v/>
      </c>
    </row>
    <row r="690" spans="2:24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IF($A690="","",IFERROR(VLOOKUP($A690,Data_Raw!$A:$G,5,FALSE),""))</f>
        <v/>
      </c>
      <c r="O690" t="str">
        <f>IF($A690="","",IFERROR(VLOOKUP($A690,Data_Raw!$A:$G,6,FALSE),""))</f>
        <v/>
      </c>
      <c r="P690" t="str">
        <f>IF($A690="","",IFERROR(VLOOKUP($A690,Data_Raw!$A:$G,7,FALSE),""))</f>
        <v/>
      </c>
      <c r="Q690" t="str">
        <f>IF($A690="","",SUMIFS(AI_PF!$AP:$AP,AI_PF!$A:$A,$A690))</f>
        <v/>
      </c>
      <c r="R690" t="str">
        <f>IF($A690="","",SUMIFS(AI_PF!$AW:$AW,AI_PF!$A:$A,$A690))</f>
        <v/>
      </c>
      <c r="S690" t="str">
        <f>IF($A690="","",SUMIFS(AI_PF!$AZ:$AZ,AI_PF!$A:$A,$A690))</f>
        <v/>
      </c>
      <c r="T690" t="str">
        <f>IF($A690="","",SUMIFS(AI_PF!$CA:$CA,AI_PF!$A:$A,$A690))</f>
        <v/>
      </c>
      <c r="U690" t="str">
        <f>IF($A690="","",SUMIFS(AI_PF!$CE:$CE,AI_PF!$A:$A,$A690))</f>
        <v/>
      </c>
      <c r="V690" t="str">
        <f>IF($A690="","",IFERROR(VLOOKUP($A690,AI_PF!$A:$CO,93,FALSE),""))</f>
        <v/>
      </c>
      <c r="W690" t="str">
        <f>IF($A690="","",COUNTIF(AI_PF!$A:$A,$A690))</f>
        <v/>
      </c>
      <c r="X690" t="str">
        <f>IF($A690="","",COUNTIF(LookThrough!$A:$A,J690))</f>
        <v/>
      </c>
    </row>
    <row r="691" spans="2:24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IF($A691="","",IFERROR(VLOOKUP($A691,Data_Raw!$A:$G,5,FALSE),""))</f>
        <v/>
      </c>
      <c r="O691" t="str">
        <f>IF($A691="","",IFERROR(VLOOKUP($A691,Data_Raw!$A:$G,6,FALSE),""))</f>
        <v/>
      </c>
      <c r="P691" t="str">
        <f>IF($A691="","",IFERROR(VLOOKUP($A691,Data_Raw!$A:$G,7,FALSE),""))</f>
        <v/>
      </c>
      <c r="Q691" t="str">
        <f>IF($A691="","",SUMIFS(AI_PF!$AP:$AP,AI_PF!$A:$A,$A691))</f>
        <v/>
      </c>
      <c r="R691" t="str">
        <f>IF($A691="","",SUMIFS(AI_PF!$AW:$AW,AI_PF!$A:$A,$A691))</f>
        <v/>
      </c>
      <c r="S691" t="str">
        <f>IF($A691="","",SUMIFS(AI_PF!$AZ:$AZ,AI_PF!$A:$A,$A691))</f>
        <v/>
      </c>
      <c r="T691" t="str">
        <f>IF($A691="","",SUMIFS(AI_PF!$CA:$CA,AI_PF!$A:$A,$A691))</f>
        <v/>
      </c>
      <c r="U691" t="str">
        <f>IF($A691="","",SUMIFS(AI_PF!$CE:$CE,AI_PF!$A:$A,$A691))</f>
        <v/>
      </c>
      <c r="V691" t="str">
        <f>IF($A691="","",IFERROR(VLOOKUP($A691,AI_PF!$A:$CO,93,FALSE),""))</f>
        <v/>
      </c>
      <c r="W691" t="str">
        <f>IF($A691="","",COUNTIF(AI_PF!$A:$A,$A691))</f>
        <v/>
      </c>
      <c r="X691" t="str">
        <f>IF($A691="","",COUNTIF(LookThrough!$A:$A,J691))</f>
        <v/>
      </c>
    </row>
    <row r="692" spans="2:24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IF($A692="","",IFERROR(VLOOKUP($A692,Data_Raw!$A:$G,5,FALSE),""))</f>
        <v/>
      </c>
      <c r="O692" t="str">
        <f>IF($A692="","",IFERROR(VLOOKUP($A692,Data_Raw!$A:$G,6,FALSE),""))</f>
        <v/>
      </c>
      <c r="P692" t="str">
        <f>IF($A692="","",IFERROR(VLOOKUP($A692,Data_Raw!$A:$G,7,FALSE),""))</f>
        <v/>
      </c>
      <c r="Q692" t="str">
        <f>IF($A692="","",SUMIFS(AI_PF!$AP:$AP,AI_PF!$A:$A,$A692))</f>
        <v/>
      </c>
      <c r="R692" t="str">
        <f>IF($A692="","",SUMIFS(AI_PF!$AW:$AW,AI_PF!$A:$A,$A692))</f>
        <v/>
      </c>
      <c r="S692" t="str">
        <f>IF($A692="","",SUMIFS(AI_PF!$AZ:$AZ,AI_PF!$A:$A,$A692))</f>
        <v/>
      </c>
      <c r="T692" t="str">
        <f>IF($A692="","",SUMIFS(AI_PF!$CA:$CA,AI_PF!$A:$A,$A692))</f>
        <v/>
      </c>
      <c r="U692" t="str">
        <f>IF($A692="","",SUMIFS(AI_PF!$CE:$CE,AI_PF!$A:$A,$A692))</f>
        <v/>
      </c>
      <c r="V692" t="str">
        <f>IF($A692="","",IFERROR(VLOOKUP($A692,AI_PF!$A:$CO,93,FALSE),""))</f>
        <v/>
      </c>
      <c r="W692" t="str">
        <f>IF($A692="","",COUNTIF(AI_PF!$A:$A,$A692))</f>
        <v/>
      </c>
      <c r="X692" t="str">
        <f>IF($A692="","",COUNTIF(LookThrough!$A:$A,J692))</f>
        <v/>
      </c>
    </row>
    <row r="693" spans="2:24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IF($A693="","",IFERROR(VLOOKUP($A693,Data_Raw!$A:$G,5,FALSE),""))</f>
        <v/>
      </c>
      <c r="O693" t="str">
        <f>IF($A693="","",IFERROR(VLOOKUP($A693,Data_Raw!$A:$G,6,FALSE),""))</f>
        <v/>
      </c>
      <c r="P693" t="str">
        <f>IF($A693="","",IFERROR(VLOOKUP($A693,Data_Raw!$A:$G,7,FALSE),""))</f>
        <v/>
      </c>
      <c r="Q693" t="str">
        <f>IF($A693="","",SUMIFS(AI_PF!$AP:$AP,AI_PF!$A:$A,$A693))</f>
        <v/>
      </c>
      <c r="R693" t="str">
        <f>IF($A693="","",SUMIFS(AI_PF!$AW:$AW,AI_PF!$A:$A,$A693))</f>
        <v/>
      </c>
      <c r="S693" t="str">
        <f>IF($A693="","",SUMIFS(AI_PF!$AZ:$AZ,AI_PF!$A:$A,$A693))</f>
        <v/>
      </c>
      <c r="T693" t="str">
        <f>IF($A693="","",SUMIFS(AI_PF!$CA:$CA,AI_PF!$A:$A,$A693))</f>
        <v/>
      </c>
      <c r="U693" t="str">
        <f>IF($A693="","",SUMIFS(AI_PF!$CE:$CE,AI_PF!$A:$A,$A693))</f>
        <v/>
      </c>
      <c r="V693" t="str">
        <f>IF($A693="","",IFERROR(VLOOKUP($A693,AI_PF!$A:$CO,93,FALSE),""))</f>
        <v/>
      </c>
      <c r="W693" t="str">
        <f>IF($A693="","",COUNTIF(AI_PF!$A:$A,$A693))</f>
        <v/>
      </c>
      <c r="X693" t="str">
        <f>IF($A693="","",COUNTIF(LookThrough!$A:$A,J693))</f>
        <v/>
      </c>
    </row>
    <row r="694" spans="2:24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IF($A694="","",IFERROR(VLOOKUP($A694,Data_Raw!$A:$G,5,FALSE),""))</f>
        <v/>
      </c>
      <c r="O694" t="str">
        <f>IF($A694="","",IFERROR(VLOOKUP($A694,Data_Raw!$A:$G,6,FALSE),""))</f>
        <v/>
      </c>
      <c r="P694" t="str">
        <f>IF($A694="","",IFERROR(VLOOKUP($A694,Data_Raw!$A:$G,7,FALSE),""))</f>
        <v/>
      </c>
      <c r="Q694" t="str">
        <f>IF($A694="","",SUMIFS(AI_PF!$AP:$AP,AI_PF!$A:$A,$A694))</f>
        <v/>
      </c>
      <c r="R694" t="str">
        <f>IF($A694="","",SUMIFS(AI_PF!$AW:$AW,AI_PF!$A:$A,$A694))</f>
        <v/>
      </c>
      <c r="S694" t="str">
        <f>IF($A694="","",SUMIFS(AI_PF!$AZ:$AZ,AI_PF!$A:$A,$A694))</f>
        <v/>
      </c>
      <c r="T694" t="str">
        <f>IF($A694="","",SUMIFS(AI_PF!$CA:$CA,AI_PF!$A:$A,$A694))</f>
        <v/>
      </c>
      <c r="U694" t="str">
        <f>IF($A694="","",SUMIFS(AI_PF!$CE:$CE,AI_PF!$A:$A,$A694))</f>
        <v/>
      </c>
      <c r="V694" t="str">
        <f>IF($A694="","",IFERROR(VLOOKUP($A694,AI_PF!$A:$CO,93,FALSE),""))</f>
        <v/>
      </c>
      <c r="W694" t="str">
        <f>IF($A694="","",COUNTIF(AI_PF!$A:$A,$A694))</f>
        <v/>
      </c>
      <c r="X694" t="str">
        <f>IF($A694="","",COUNTIF(LookThrough!$A:$A,J694))</f>
        <v/>
      </c>
    </row>
    <row r="695" spans="2:24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IF($A695="","",IFERROR(VLOOKUP($A695,Data_Raw!$A:$G,5,FALSE),""))</f>
        <v/>
      </c>
      <c r="O695" t="str">
        <f>IF($A695="","",IFERROR(VLOOKUP($A695,Data_Raw!$A:$G,6,FALSE),""))</f>
        <v/>
      </c>
      <c r="P695" t="str">
        <f>IF($A695="","",IFERROR(VLOOKUP($A695,Data_Raw!$A:$G,7,FALSE),""))</f>
        <v/>
      </c>
      <c r="Q695" t="str">
        <f>IF($A695="","",SUMIFS(AI_PF!$AP:$AP,AI_PF!$A:$A,$A695))</f>
        <v/>
      </c>
      <c r="R695" t="str">
        <f>IF($A695="","",SUMIFS(AI_PF!$AW:$AW,AI_PF!$A:$A,$A695))</f>
        <v/>
      </c>
      <c r="S695" t="str">
        <f>IF($A695="","",SUMIFS(AI_PF!$AZ:$AZ,AI_PF!$A:$A,$A695))</f>
        <v/>
      </c>
      <c r="T695" t="str">
        <f>IF($A695="","",SUMIFS(AI_PF!$CA:$CA,AI_PF!$A:$A,$A695))</f>
        <v/>
      </c>
      <c r="U695" t="str">
        <f>IF($A695="","",SUMIFS(AI_PF!$CE:$CE,AI_PF!$A:$A,$A695))</f>
        <v/>
      </c>
      <c r="V695" t="str">
        <f>IF($A695="","",IFERROR(VLOOKUP($A695,AI_PF!$A:$CO,93,FALSE),""))</f>
        <v/>
      </c>
      <c r="W695" t="str">
        <f>IF($A695="","",COUNTIF(AI_PF!$A:$A,$A695))</f>
        <v/>
      </c>
      <c r="X695" t="str">
        <f>IF($A695="","",COUNTIF(LookThrough!$A:$A,J695))</f>
        <v/>
      </c>
    </row>
    <row r="696" spans="2:24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IF($A696="","",IFERROR(VLOOKUP($A696,Data_Raw!$A:$G,5,FALSE),""))</f>
        <v/>
      </c>
      <c r="O696" t="str">
        <f>IF($A696="","",IFERROR(VLOOKUP($A696,Data_Raw!$A:$G,6,FALSE),""))</f>
        <v/>
      </c>
      <c r="P696" t="str">
        <f>IF($A696="","",IFERROR(VLOOKUP($A696,Data_Raw!$A:$G,7,FALSE),""))</f>
        <v/>
      </c>
      <c r="Q696" t="str">
        <f>IF($A696="","",SUMIFS(AI_PF!$AP:$AP,AI_PF!$A:$A,$A696))</f>
        <v/>
      </c>
      <c r="R696" t="str">
        <f>IF($A696="","",SUMIFS(AI_PF!$AW:$AW,AI_PF!$A:$A,$A696))</f>
        <v/>
      </c>
      <c r="S696" t="str">
        <f>IF($A696="","",SUMIFS(AI_PF!$AZ:$AZ,AI_PF!$A:$A,$A696))</f>
        <v/>
      </c>
      <c r="T696" t="str">
        <f>IF($A696="","",SUMIFS(AI_PF!$CA:$CA,AI_PF!$A:$A,$A696))</f>
        <v/>
      </c>
      <c r="U696" t="str">
        <f>IF($A696="","",SUMIFS(AI_PF!$CE:$CE,AI_PF!$A:$A,$A696))</f>
        <v/>
      </c>
      <c r="V696" t="str">
        <f>IF($A696="","",IFERROR(VLOOKUP($A696,AI_PF!$A:$CO,93,FALSE),""))</f>
        <v/>
      </c>
      <c r="W696" t="str">
        <f>IF($A696="","",COUNTIF(AI_PF!$A:$A,$A696))</f>
        <v/>
      </c>
      <c r="X696" t="str">
        <f>IF($A696="","",COUNTIF(LookThrough!$A:$A,J696))</f>
        <v/>
      </c>
    </row>
    <row r="697" spans="2:24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IF($A697="","",IFERROR(VLOOKUP($A697,Data_Raw!$A:$G,5,FALSE),""))</f>
        <v/>
      </c>
      <c r="O697" t="str">
        <f>IF($A697="","",IFERROR(VLOOKUP($A697,Data_Raw!$A:$G,6,FALSE),""))</f>
        <v/>
      </c>
      <c r="P697" t="str">
        <f>IF($A697="","",IFERROR(VLOOKUP($A697,Data_Raw!$A:$G,7,FALSE),""))</f>
        <v/>
      </c>
      <c r="Q697" t="str">
        <f>IF($A697="","",SUMIFS(AI_PF!$AP:$AP,AI_PF!$A:$A,$A697))</f>
        <v/>
      </c>
      <c r="R697" t="str">
        <f>IF($A697="","",SUMIFS(AI_PF!$AW:$AW,AI_PF!$A:$A,$A697))</f>
        <v/>
      </c>
      <c r="S697" t="str">
        <f>IF($A697="","",SUMIFS(AI_PF!$AZ:$AZ,AI_PF!$A:$A,$A697))</f>
        <v/>
      </c>
      <c r="T697" t="str">
        <f>IF($A697="","",SUMIFS(AI_PF!$CA:$CA,AI_PF!$A:$A,$A697))</f>
        <v/>
      </c>
      <c r="U697" t="str">
        <f>IF($A697="","",SUMIFS(AI_PF!$CE:$CE,AI_PF!$A:$A,$A697))</f>
        <v/>
      </c>
      <c r="V697" t="str">
        <f>IF($A697="","",IFERROR(VLOOKUP($A697,AI_PF!$A:$CO,93,FALSE),""))</f>
        <v/>
      </c>
      <c r="W697" t="str">
        <f>IF($A697="","",COUNTIF(AI_PF!$A:$A,$A697))</f>
        <v/>
      </c>
      <c r="X697" t="str">
        <f>IF($A697="","",COUNTIF(LookThrough!$A:$A,J697))</f>
        <v/>
      </c>
    </row>
    <row r="698" spans="2:24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IF($A698="","",IFERROR(VLOOKUP($A698,Data_Raw!$A:$G,5,FALSE),""))</f>
        <v/>
      </c>
      <c r="O698" t="str">
        <f>IF($A698="","",IFERROR(VLOOKUP($A698,Data_Raw!$A:$G,6,FALSE),""))</f>
        <v/>
      </c>
      <c r="P698" t="str">
        <f>IF($A698="","",IFERROR(VLOOKUP($A698,Data_Raw!$A:$G,7,FALSE),""))</f>
        <v/>
      </c>
      <c r="Q698" t="str">
        <f>IF($A698="","",SUMIFS(AI_PF!$AP:$AP,AI_PF!$A:$A,$A698))</f>
        <v/>
      </c>
      <c r="R698" t="str">
        <f>IF($A698="","",SUMIFS(AI_PF!$AW:$AW,AI_PF!$A:$A,$A698))</f>
        <v/>
      </c>
      <c r="S698" t="str">
        <f>IF($A698="","",SUMIFS(AI_PF!$AZ:$AZ,AI_PF!$A:$A,$A698))</f>
        <v/>
      </c>
      <c r="T698" t="str">
        <f>IF($A698="","",SUMIFS(AI_PF!$CA:$CA,AI_PF!$A:$A,$A698))</f>
        <v/>
      </c>
      <c r="U698" t="str">
        <f>IF($A698="","",SUMIFS(AI_PF!$CE:$CE,AI_PF!$A:$A,$A698))</f>
        <v/>
      </c>
      <c r="V698" t="str">
        <f>IF($A698="","",IFERROR(VLOOKUP($A698,AI_PF!$A:$CO,93,FALSE),""))</f>
        <v/>
      </c>
      <c r="W698" t="str">
        <f>IF($A698="","",COUNTIF(AI_PF!$A:$A,$A698))</f>
        <v/>
      </c>
      <c r="X698" t="str">
        <f>IF($A698="","",COUNTIF(LookThrough!$A:$A,J698))</f>
        <v/>
      </c>
    </row>
    <row r="699" spans="2:24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IF($A699="","",IFERROR(VLOOKUP($A699,Data_Raw!$A:$G,5,FALSE),""))</f>
        <v/>
      </c>
      <c r="O699" t="str">
        <f>IF($A699="","",IFERROR(VLOOKUP($A699,Data_Raw!$A:$G,6,FALSE),""))</f>
        <v/>
      </c>
      <c r="P699" t="str">
        <f>IF($A699="","",IFERROR(VLOOKUP($A699,Data_Raw!$A:$G,7,FALSE),""))</f>
        <v/>
      </c>
      <c r="Q699" t="str">
        <f>IF($A699="","",SUMIFS(AI_PF!$AP:$AP,AI_PF!$A:$A,$A699))</f>
        <v/>
      </c>
      <c r="R699" t="str">
        <f>IF($A699="","",SUMIFS(AI_PF!$AW:$AW,AI_PF!$A:$A,$A699))</f>
        <v/>
      </c>
      <c r="S699" t="str">
        <f>IF($A699="","",SUMIFS(AI_PF!$AZ:$AZ,AI_PF!$A:$A,$A699))</f>
        <v/>
      </c>
      <c r="T699" t="str">
        <f>IF($A699="","",SUMIFS(AI_PF!$CA:$CA,AI_PF!$A:$A,$A699))</f>
        <v/>
      </c>
      <c r="U699" t="str">
        <f>IF($A699="","",SUMIFS(AI_PF!$CE:$CE,AI_PF!$A:$A,$A699))</f>
        <v/>
      </c>
      <c r="V699" t="str">
        <f>IF($A699="","",IFERROR(VLOOKUP($A699,AI_PF!$A:$CO,93,FALSE),""))</f>
        <v/>
      </c>
      <c r="W699" t="str">
        <f>IF($A699="","",COUNTIF(AI_PF!$A:$A,$A699))</f>
        <v/>
      </c>
      <c r="X699" t="str">
        <f>IF($A699="","",COUNTIF(LookThrough!$A:$A,J699))</f>
        <v/>
      </c>
    </row>
    <row r="700" spans="2:24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IF($A700="","",IFERROR(VLOOKUP($A700,Data_Raw!$A:$G,5,FALSE),""))</f>
        <v/>
      </c>
      <c r="O700" t="str">
        <f>IF($A700="","",IFERROR(VLOOKUP($A700,Data_Raw!$A:$G,6,FALSE),""))</f>
        <v/>
      </c>
      <c r="P700" t="str">
        <f>IF($A700="","",IFERROR(VLOOKUP($A700,Data_Raw!$A:$G,7,FALSE),""))</f>
        <v/>
      </c>
      <c r="Q700" t="str">
        <f>IF($A700="","",SUMIFS(AI_PF!$AP:$AP,AI_PF!$A:$A,$A700))</f>
        <v/>
      </c>
      <c r="R700" t="str">
        <f>IF($A700="","",SUMIFS(AI_PF!$AW:$AW,AI_PF!$A:$A,$A700))</f>
        <v/>
      </c>
      <c r="S700" t="str">
        <f>IF($A700="","",SUMIFS(AI_PF!$AZ:$AZ,AI_PF!$A:$A,$A700))</f>
        <v/>
      </c>
      <c r="T700" t="str">
        <f>IF($A700="","",SUMIFS(AI_PF!$CA:$CA,AI_PF!$A:$A,$A700))</f>
        <v/>
      </c>
      <c r="U700" t="str">
        <f>IF($A700="","",SUMIFS(AI_PF!$CE:$CE,AI_PF!$A:$A,$A700))</f>
        <v/>
      </c>
      <c r="V700" t="str">
        <f>IF($A700="","",IFERROR(VLOOKUP($A700,AI_PF!$A:$CO,93,FALSE),""))</f>
        <v/>
      </c>
      <c r="W700" t="str">
        <f>IF($A700="","",COUNTIF(AI_PF!$A:$A,$A700))</f>
        <v/>
      </c>
      <c r="X700" t="str">
        <f>IF($A700="","",COUNTIF(LookThrough!$A:$A,J700))</f>
        <v/>
      </c>
    </row>
    <row r="701" spans="2:24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IF($A701="","",IFERROR(VLOOKUP($A701,Data_Raw!$A:$G,5,FALSE),""))</f>
        <v/>
      </c>
      <c r="O701" t="str">
        <f>IF($A701="","",IFERROR(VLOOKUP($A701,Data_Raw!$A:$G,6,FALSE),""))</f>
        <v/>
      </c>
      <c r="P701" t="str">
        <f>IF($A701="","",IFERROR(VLOOKUP($A701,Data_Raw!$A:$G,7,FALSE),""))</f>
        <v/>
      </c>
      <c r="Q701" t="str">
        <f>IF($A701="","",SUMIFS(AI_PF!$AP:$AP,AI_PF!$A:$A,$A701))</f>
        <v/>
      </c>
      <c r="R701" t="str">
        <f>IF($A701="","",SUMIFS(AI_PF!$AW:$AW,AI_PF!$A:$A,$A701))</f>
        <v/>
      </c>
      <c r="S701" t="str">
        <f>IF($A701="","",SUMIFS(AI_PF!$AZ:$AZ,AI_PF!$A:$A,$A701))</f>
        <v/>
      </c>
      <c r="T701" t="str">
        <f>IF($A701="","",SUMIFS(AI_PF!$CA:$CA,AI_PF!$A:$A,$A701))</f>
        <v/>
      </c>
      <c r="U701" t="str">
        <f>IF($A701="","",SUMIFS(AI_PF!$CE:$CE,AI_PF!$A:$A,$A701))</f>
        <v/>
      </c>
      <c r="V701" t="str">
        <f>IF($A701="","",IFERROR(VLOOKUP($A701,AI_PF!$A:$CO,93,FALSE),""))</f>
        <v/>
      </c>
      <c r="W701" t="str">
        <f>IF($A701="","",COUNTIF(AI_PF!$A:$A,$A701))</f>
        <v/>
      </c>
      <c r="X701" t="str">
        <f>IF($A701="","",COUNTIF(LookThrough!$A:$A,J701))</f>
        <v/>
      </c>
    </row>
    <row r="702" spans="2:24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IF($A702="","",IFERROR(VLOOKUP($A702,Data_Raw!$A:$G,5,FALSE),""))</f>
        <v/>
      </c>
      <c r="O702" t="str">
        <f>IF($A702="","",IFERROR(VLOOKUP($A702,Data_Raw!$A:$G,6,FALSE),""))</f>
        <v/>
      </c>
      <c r="P702" t="str">
        <f>IF($A702="","",IFERROR(VLOOKUP($A702,Data_Raw!$A:$G,7,FALSE),""))</f>
        <v/>
      </c>
      <c r="Q702" t="str">
        <f>IF($A702="","",SUMIFS(AI_PF!$AP:$AP,AI_PF!$A:$A,$A702))</f>
        <v/>
      </c>
      <c r="R702" t="str">
        <f>IF($A702="","",SUMIFS(AI_PF!$AW:$AW,AI_PF!$A:$A,$A702))</f>
        <v/>
      </c>
      <c r="S702" t="str">
        <f>IF($A702="","",SUMIFS(AI_PF!$AZ:$AZ,AI_PF!$A:$A,$A702))</f>
        <v/>
      </c>
      <c r="T702" t="str">
        <f>IF($A702="","",SUMIFS(AI_PF!$CA:$CA,AI_PF!$A:$A,$A702))</f>
        <v/>
      </c>
      <c r="U702" t="str">
        <f>IF($A702="","",SUMIFS(AI_PF!$CE:$CE,AI_PF!$A:$A,$A702))</f>
        <v/>
      </c>
      <c r="V702" t="str">
        <f>IF($A702="","",IFERROR(VLOOKUP($A702,AI_PF!$A:$CO,93,FALSE),""))</f>
        <v/>
      </c>
      <c r="W702" t="str">
        <f>IF($A702="","",COUNTIF(AI_PF!$A:$A,$A702))</f>
        <v/>
      </c>
      <c r="X702" t="str">
        <f>IF($A702="","",COUNTIF(LookThrough!$A:$A,J702))</f>
        <v/>
      </c>
    </row>
    <row r="703" spans="2:24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IF($A703="","",IFERROR(VLOOKUP($A703,Data_Raw!$A:$G,5,FALSE),""))</f>
        <v/>
      </c>
      <c r="O703" t="str">
        <f>IF($A703="","",IFERROR(VLOOKUP($A703,Data_Raw!$A:$G,6,FALSE),""))</f>
        <v/>
      </c>
      <c r="P703" t="str">
        <f>IF($A703="","",IFERROR(VLOOKUP($A703,Data_Raw!$A:$G,7,FALSE),""))</f>
        <v/>
      </c>
      <c r="Q703" t="str">
        <f>IF($A703="","",SUMIFS(AI_PF!$AP:$AP,AI_PF!$A:$A,$A703))</f>
        <v/>
      </c>
      <c r="R703" t="str">
        <f>IF($A703="","",SUMIFS(AI_PF!$AW:$AW,AI_PF!$A:$A,$A703))</f>
        <v/>
      </c>
      <c r="S703" t="str">
        <f>IF($A703="","",SUMIFS(AI_PF!$AZ:$AZ,AI_PF!$A:$A,$A703))</f>
        <v/>
      </c>
      <c r="T703" t="str">
        <f>IF($A703="","",SUMIFS(AI_PF!$CA:$CA,AI_PF!$A:$A,$A703))</f>
        <v/>
      </c>
      <c r="U703" t="str">
        <f>IF($A703="","",SUMIFS(AI_PF!$CE:$CE,AI_PF!$A:$A,$A703))</f>
        <v/>
      </c>
      <c r="V703" t="str">
        <f>IF($A703="","",IFERROR(VLOOKUP($A703,AI_PF!$A:$CO,93,FALSE),""))</f>
        <v/>
      </c>
      <c r="W703" t="str">
        <f>IF($A703="","",COUNTIF(AI_PF!$A:$A,$A703))</f>
        <v/>
      </c>
      <c r="X703" t="str">
        <f>IF($A703="","",COUNTIF(LookThrough!$A:$A,J703))</f>
        <v/>
      </c>
    </row>
    <row r="704" spans="2:24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IF($A704="","",IFERROR(VLOOKUP($A704,Data_Raw!$A:$G,5,FALSE),""))</f>
        <v/>
      </c>
      <c r="O704" t="str">
        <f>IF($A704="","",IFERROR(VLOOKUP($A704,Data_Raw!$A:$G,6,FALSE),""))</f>
        <v/>
      </c>
      <c r="P704" t="str">
        <f>IF($A704="","",IFERROR(VLOOKUP($A704,Data_Raw!$A:$G,7,FALSE),""))</f>
        <v/>
      </c>
      <c r="Q704" t="str">
        <f>IF($A704="","",SUMIFS(AI_PF!$AP:$AP,AI_PF!$A:$A,$A704))</f>
        <v/>
      </c>
      <c r="R704" t="str">
        <f>IF($A704="","",SUMIFS(AI_PF!$AW:$AW,AI_PF!$A:$A,$A704))</f>
        <v/>
      </c>
      <c r="S704" t="str">
        <f>IF($A704="","",SUMIFS(AI_PF!$AZ:$AZ,AI_PF!$A:$A,$A704))</f>
        <v/>
      </c>
      <c r="T704" t="str">
        <f>IF($A704="","",SUMIFS(AI_PF!$CA:$CA,AI_PF!$A:$A,$A704))</f>
        <v/>
      </c>
      <c r="U704" t="str">
        <f>IF($A704="","",SUMIFS(AI_PF!$CE:$CE,AI_PF!$A:$A,$A704))</f>
        <v/>
      </c>
      <c r="V704" t="str">
        <f>IF($A704="","",IFERROR(VLOOKUP($A704,AI_PF!$A:$CO,93,FALSE),""))</f>
        <v/>
      </c>
      <c r="W704" t="str">
        <f>IF($A704="","",COUNTIF(AI_PF!$A:$A,$A704))</f>
        <v/>
      </c>
      <c r="X704" t="str">
        <f>IF($A704="","",COUNTIF(LookThrough!$A:$A,J704))</f>
        <v/>
      </c>
    </row>
    <row r="705" spans="2:24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IF($A705="","",IFERROR(VLOOKUP($A705,Data_Raw!$A:$G,5,FALSE),""))</f>
        <v/>
      </c>
      <c r="O705" t="str">
        <f>IF($A705="","",IFERROR(VLOOKUP($A705,Data_Raw!$A:$G,6,FALSE),""))</f>
        <v/>
      </c>
      <c r="P705" t="str">
        <f>IF($A705="","",IFERROR(VLOOKUP($A705,Data_Raw!$A:$G,7,FALSE),""))</f>
        <v/>
      </c>
      <c r="Q705" t="str">
        <f>IF($A705="","",SUMIFS(AI_PF!$AP:$AP,AI_PF!$A:$A,$A705))</f>
        <v/>
      </c>
      <c r="R705" t="str">
        <f>IF($A705="","",SUMIFS(AI_PF!$AW:$AW,AI_PF!$A:$A,$A705))</f>
        <v/>
      </c>
      <c r="S705" t="str">
        <f>IF($A705="","",SUMIFS(AI_PF!$AZ:$AZ,AI_PF!$A:$A,$A705))</f>
        <v/>
      </c>
      <c r="T705" t="str">
        <f>IF($A705="","",SUMIFS(AI_PF!$CA:$CA,AI_PF!$A:$A,$A705))</f>
        <v/>
      </c>
      <c r="U705" t="str">
        <f>IF($A705="","",SUMIFS(AI_PF!$CE:$CE,AI_PF!$A:$A,$A705))</f>
        <v/>
      </c>
      <c r="V705" t="str">
        <f>IF($A705="","",IFERROR(VLOOKUP($A705,AI_PF!$A:$CO,93,FALSE),""))</f>
        <v/>
      </c>
      <c r="W705" t="str">
        <f>IF($A705="","",COUNTIF(AI_PF!$A:$A,$A705))</f>
        <v/>
      </c>
      <c r="X705" t="str">
        <f>IF($A705="","",COUNTIF(LookThrough!$A:$A,J705))</f>
        <v/>
      </c>
    </row>
    <row r="706" spans="2:24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IF($A706="","",IFERROR(VLOOKUP($A706,Data_Raw!$A:$G,5,FALSE),""))</f>
        <v/>
      </c>
      <c r="O706" t="str">
        <f>IF($A706="","",IFERROR(VLOOKUP($A706,Data_Raw!$A:$G,6,FALSE),""))</f>
        <v/>
      </c>
      <c r="P706" t="str">
        <f>IF($A706="","",IFERROR(VLOOKUP($A706,Data_Raw!$A:$G,7,FALSE),""))</f>
        <v/>
      </c>
      <c r="Q706" t="str">
        <f>IF($A706="","",SUMIFS(AI_PF!$AP:$AP,AI_PF!$A:$A,$A706))</f>
        <v/>
      </c>
      <c r="R706" t="str">
        <f>IF($A706="","",SUMIFS(AI_PF!$AW:$AW,AI_PF!$A:$A,$A706))</f>
        <v/>
      </c>
      <c r="S706" t="str">
        <f>IF($A706="","",SUMIFS(AI_PF!$AZ:$AZ,AI_PF!$A:$A,$A706))</f>
        <v/>
      </c>
      <c r="T706" t="str">
        <f>IF($A706="","",SUMIFS(AI_PF!$CA:$CA,AI_PF!$A:$A,$A706))</f>
        <v/>
      </c>
      <c r="U706" t="str">
        <f>IF($A706="","",SUMIFS(AI_PF!$CE:$CE,AI_PF!$A:$A,$A706))</f>
        <v/>
      </c>
      <c r="V706" t="str">
        <f>IF($A706="","",IFERROR(VLOOKUP($A706,AI_PF!$A:$CO,93,FALSE),""))</f>
        <v/>
      </c>
      <c r="W706" t="str">
        <f>IF($A706="","",COUNTIF(AI_PF!$A:$A,$A706))</f>
        <v/>
      </c>
      <c r="X706" t="str">
        <f>IF($A706="","",COUNTIF(LookThrough!$A:$A,J706))</f>
        <v/>
      </c>
    </row>
    <row r="707" spans="2:24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IF($A707="","",IFERROR(VLOOKUP($A707,Data_Raw!$A:$G,5,FALSE),""))</f>
        <v/>
      </c>
      <c r="O707" t="str">
        <f>IF($A707="","",IFERROR(VLOOKUP($A707,Data_Raw!$A:$G,6,FALSE),""))</f>
        <v/>
      </c>
      <c r="P707" t="str">
        <f>IF($A707="","",IFERROR(VLOOKUP($A707,Data_Raw!$A:$G,7,FALSE),""))</f>
        <v/>
      </c>
      <c r="Q707" t="str">
        <f>IF($A707="","",SUMIFS(AI_PF!$AP:$AP,AI_PF!$A:$A,$A707))</f>
        <v/>
      </c>
      <c r="R707" t="str">
        <f>IF($A707="","",SUMIFS(AI_PF!$AW:$AW,AI_PF!$A:$A,$A707))</f>
        <v/>
      </c>
      <c r="S707" t="str">
        <f>IF($A707="","",SUMIFS(AI_PF!$AZ:$AZ,AI_PF!$A:$A,$A707))</f>
        <v/>
      </c>
      <c r="T707" t="str">
        <f>IF($A707="","",SUMIFS(AI_PF!$CA:$CA,AI_PF!$A:$A,$A707))</f>
        <v/>
      </c>
      <c r="U707" t="str">
        <f>IF($A707="","",SUMIFS(AI_PF!$CE:$CE,AI_PF!$A:$A,$A707))</f>
        <v/>
      </c>
      <c r="V707" t="str">
        <f>IF($A707="","",IFERROR(VLOOKUP($A707,AI_PF!$A:$CO,93,FALSE),""))</f>
        <v/>
      </c>
      <c r="W707" t="str">
        <f>IF($A707="","",COUNTIF(AI_PF!$A:$A,$A707))</f>
        <v/>
      </c>
      <c r="X707" t="str">
        <f>IF($A707="","",COUNTIF(LookThrough!$A:$A,J707))</f>
        <v/>
      </c>
    </row>
    <row r="708" spans="2:24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IF($A708="","",IFERROR(VLOOKUP($A708,Data_Raw!$A:$G,5,FALSE),""))</f>
        <v/>
      </c>
      <c r="O708" t="str">
        <f>IF($A708="","",IFERROR(VLOOKUP($A708,Data_Raw!$A:$G,6,FALSE),""))</f>
        <v/>
      </c>
      <c r="P708" t="str">
        <f>IF($A708="","",IFERROR(VLOOKUP($A708,Data_Raw!$A:$G,7,FALSE),""))</f>
        <v/>
      </c>
      <c r="Q708" t="str">
        <f>IF($A708="","",SUMIFS(AI_PF!$AP:$AP,AI_PF!$A:$A,$A708))</f>
        <v/>
      </c>
      <c r="R708" t="str">
        <f>IF($A708="","",SUMIFS(AI_PF!$AW:$AW,AI_PF!$A:$A,$A708))</f>
        <v/>
      </c>
      <c r="S708" t="str">
        <f>IF($A708="","",SUMIFS(AI_PF!$AZ:$AZ,AI_PF!$A:$A,$A708))</f>
        <v/>
      </c>
      <c r="T708" t="str">
        <f>IF($A708="","",SUMIFS(AI_PF!$CA:$CA,AI_PF!$A:$A,$A708))</f>
        <v/>
      </c>
      <c r="U708" t="str">
        <f>IF($A708="","",SUMIFS(AI_PF!$CE:$CE,AI_PF!$A:$A,$A708))</f>
        <v/>
      </c>
      <c r="V708" t="str">
        <f>IF($A708="","",IFERROR(VLOOKUP($A708,AI_PF!$A:$CO,93,FALSE),""))</f>
        <v/>
      </c>
      <c r="W708" t="str">
        <f>IF($A708="","",COUNTIF(AI_PF!$A:$A,$A708))</f>
        <v/>
      </c>
      <c r="X708" t="str">
        <f>IF($A708="","",COUNTIF(LookThrough!$A:$A,J708))</f>
        <v/>
      </c>
    </row>
    <row r="709" spans="2:24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IF($A709="","",IFERROR(VLOOKUP($A709,Data_Raw!$A:$G,5,FALSE),""))</f>
        <v/>
      </c>
      <c r="O709" t="str">
        <f>IF($A709="","",IFERROR(VLOOKUP($A709,Data_Raw!$A:$G,6,FALSE),""))</f>
        <v/>
      </c>
      <c r="P709" t="str">
        <f>IF($A709="","",IFERROR(VLOOKUP($A709,Data_Raw!$A:$G,7,FALSE),""))</f>
        <v/>
      </c>
      <c r="Q709" t="str">
        <f>IF($A709="","",SUMIFS(AI_PF!$AP:$AP,AI_PF!$A:$A,$A709))</f>
        <v/>
      </c>
      <c r="R709" t="str">
        <f>IF($A709="","",SUMIFS(AI_PF!$AW:$AW,AI_PF!$A:$A,$A709))</f>
        <v/>
      </c>
      <c r="S709" t="str">
        <f>IF($A709="","",SUMIFS(AI_PF!$AZ:$AZ,AI_PF!$A:$A,$A709))</f>
        <v/>
      </c>
      <c r="T709" t="str">
        <f>IF($A709="","",SUMIFS(AI_PF!$CA:$CA,AI_PF!$A:$A,$A709))</f>
        <v/>
      </c>
      <c r="U709" t="str">
        <f>IF($A709="","",SUMIFS(AI_PF!$CE:$CE,AI_PF!$A:$A,$A709))</f>
        <v/>
      </c>
      <c r="V709" t="str">
        <f>IF($A709="","",IFERROR(VLOOKUP($A709,AI_PF!$A:$CO,93,FALSE),""))</f>
        <v/>
      </c>
      <c r="W709" t="str">
        <f>IF($A709="","",COUNTIF(AI_PF!$A:$A,$A709))</f>
        <v/>
      </c>
      <c r="X709" t="str">
        <f>IF($A709="","",COUNTIF(LookThrough!$A:$A,J709))</f>
        <v/>
      </c>
    </row>
    <row r="710" spans="2:24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IF($A710="","",IFERROR(VLOOKUP($A710,Data_Raw!$A:$G,5,FALSE),""))</f>
        <v/>
      </c>
      <c r="O710" t="str">
        <f>IF($A710="","",IFERROR(VLOOKUP($A710,Data_Raw!$A:$G,6,FALSE),""))</f>
        <v/>
      </c>
      <c r="P710" t="str">
        <f>IF($A710="","",IFERROR(VLOOKUP($A710,Data_Raw!$A:$G,7,FALSE),""))</f>
        <v/>
      </c>
      <c r="Q710" t="str">
        <f>IF($A710="","",SUMIFS(AI_PF!$AP:$AP,AI_PF!$A:$A,$A710))</f>
        <v/>
      </c>
      <c r="R710" t="str">
        <f>IF($A710="","",SUMIFS(AI_PF!$AW:$AW,AI_PF!$A:$A,$A710))</f>
        <v/>
      </c>
      <c r="S710" t="str">
        <f>IF($A710="","",SUMIFS(AI_PF!$AZ:$AZ,AI_PF!$A:$A,$A710))</f>
        <v/>
      </c>
      <c r="T710" t="str">
        <f>IF($A710="","",SUMIFS(AI_PF!$CA:$CA,AI_PF!$A:$A,$A710))</f>
        <v/>
      </c>
      <c r="U710" t="str">
        <f>IF($A710="","",SUMIFS(AI_PF!$CE:$CE,AI_PF!$A:$A,$A710))</f>
        <v/>
      </c>
      <c r="V710" t="str">
        <f>IF($A710="","",IFERROR(VLOOKUP($A710,AI_PF!$A:$CO,93,FALSE),""))</f>
        <v/>
      </c>
      <c r="W710" t="str">
        <f>IF($A710="","",COUNTIF(AI_PF!$A:$A,$A710))</f>
        <v/>
      </c>
      <c r="X710" t="str">
        <f>IF($A710="","",COUNTIF(LookThrough!$A:$A,J710))</f>
        <v/>
      </c>
    </row>
    <row r="711" spans="2:24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IF($A711="","",IFERROR(VLOOKUP($A711,Data_Raw!$A:$G,5,FALSE),""))</f>
        <v/>
      </c>
      <c r="O711" t="str">
        <f>IF($A711="","",IFERROR(VLOOKUP($A711,Data_Raw!$A:$G,6,FALSE),""))</f>
        <v/>
      </c>
      <c r="P711" t="str">
        <f>IF($A711="","",IFERROR(VLOOKUP($A711,Data_Raw!$A:$G,7,FALSE),""))</f>
        <v/>
      </c>
      <c r="Q711" t="str">
        <f>IF($A711="","",SUMIFS(AI_PF!$AP:$AP,AI_PF!$A:$A,$A711))</f>
        <v/>
      </c>
      <c r="R711" t="str">
        <f>IF($A711="","",SUMIFS(AI_PF!$AW:$AW,AI_PF!$A:$A,$A711))</f>
        <v/>
      </c>
      <c r="S711" t="str">
        <f>IF($A711="","",SUMIFS(AI_PF!$AZ:$AZ,AI_PF!$A:$A,$A711))</f>
        <v/>
      </c>
      <c r="T711" t="str">
        <f>IF($A711="","",SUMIFS(AI_PF!$CA:$CA,AI_PF!$A:$A,$A711))</f>
        <v/>
      </c>
      <c r="U711" t="str">
        <f>IF($A711="","",SUMIFS(AI_PF!$CE:$CE,AI_PF!$A:$A,$A711))</f>
        <v/>
      </c>
      <c r="V711" t="str">
        <f>IF($A711="","",IFERROR(VLOOKUP($A711,AI_PF!$A:$CO,93,FALSE),""))</f>
        <v/>
      </c>
      <c r="W711" t="str">
        <f>IF($A711="","",COUNTIF(AI_PF!$A:$A,$A711))</f>
        <v/>
      </c>
      <c r="X711" t="str">
        <f>IF($A711="","",COUNTIF(LookThrough!$A:$A,J711))</f>
        <v/>
      </c>
    </row>
    <row r="712" spans="2:24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IF($A712="","",IFERROR(VLOOKUP($A712,Data_Raw!$A:$G,5,FALSE),""))</f>
        <v/>
      </c>
      <c r="O712" t="str">
        <f>IF($A712="","",IFERROR(VLOOKUP($A712,Data_Raw!$A:$G,6,FALSE),""))</f>
        <v/>
      </c>
      <c r="P712" t="str">
        <f>IF($A712="","",IFERROR(VLOOKUP($A712,Data_Raw!$A:$G,7,FALSE),""))</f>
        <v/>
      </c>
      <c r="Q712" t="str">
        <f>IF($A712="","",SUMIFS(AI_PF!$AP:$AP,AI_PF!$A:$A,$A712))</f>
        <v/>
      </c>
      <c r="R712" t="str">
        <f>IF($A712="","",SUMIFS(AI_PF!$AW:$AW,AI_PF!$A:$A,$A712))</f>
        <v/>
      </c>
      <c r="S712" t="str">
        <f>IF($A712="","",SUMIFS(AI_PF!$AZ:$AZ,AI_PF!$A:$A,$A712))</f>
        <v/>
      </c>
      <c r="T712" t="str">
        <f>IF($A712="","",SUMIFS(AI_PF!$CA:$CA,AI_PF!$A:$A,$A712))</f>
        <v/>
      </c>
      <c r="U712" t="str">
        <f>IF($A712="","",SUMIFS(AI_PF!$CE:$CE,AI_PF!$A:$A,$A712))</f>
        <v/>
      </c>
      <c r="V712" t="str">
        <f>IF($A712="","",IFERROR(VLOOKUP($A712,AI_PF!$A:$CO,93,FALSE),""))</f>
        <v/>
      </c>
      <c r="W712" t="str">
        <f>IF($A712="","",COUNTIF(AI_PF!$A:$A,$A712))</f>
        <v/>
      </c>
      <c r="X712" t="str">
        <f>IF($A712="","",COUNTIF(LookThrough!$A:$A,J712))</f>
        <v/>
      </c>
    </row>
    <row r="713" spans="2:24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IF($A713="","",IFERROR(VLOOKUP($A713,Data_Raw!$A:$G,5,FALSE),""))</f>
        <v/>
      </c>
      <c r="O713" t="str">
        <f>IF($A713="","",IFERROR(VLOOKUP($A713,Data_Raw!$A:$G,6,FALSE),""))</f>
        <v/>
      </c>
      <c r="P713" t="str">
        <f>IF($A713="","",IFERROR(VLOOKUP($A713,Data_Raw!$A:$G,7,FALSE),""))</f>
        <v/>
      </c>
      <c r="Q713" t="str">
        <f>IF($A713="","",SUMIFS(AI_PF!$AP:$AP,AI_PF!$A:$A,$A713))</f>
        <v/>
      </c>
      <c r="R713" t="str">
        <f>IF($A713="","",SUMIFS(AI_PF!$AW:$AW,AI_PF!$A:$A,$A713))</f>
        <v/>
      </c>
      <c r="S713" t="str">
        <f>IF($A713="","",SUMIFS(AI_PF!$AZ:$AZ,AI_PF!$A:$A,$A713))</f>
        <v/>
      </c>
      <c r="T713" t="str">
        <f>IF($A713="","",SUMIFS(AI_PF!$CA:$CA,AI_PF!$A:$A,$A713))</f>
        <v/>
      </c>
      <c r="U713" t="str">
        <f>IF($A713="","",SUMIFS(AI_PF!$CE:$CE,AI_PF!$A:$A,$A713))</f>
        <v/>
      </c>
      <c r="V713" t="str">
        <f>IF($A713="","",IFERROR(VLOOKUP($A713,AI_PF!$A:$CO,93,FALSE),""))</f>
        <v/>
      </c>
      <c r="W713" t="str">
        <f>IF($A713="","",COUNTIF(AI_PF!$A:$A,$A713))</f>
        <v/>
      </c>
      <c r="X713" t="str">
        <f>IF($A713="","",COUNTIF(LookThrough!$A:$A,J713))</f>
        <v/>
      </c>
    </row>
    <row r="714" spans="2:24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IF($A714="","",IFERROR(VLOOKUP($A714,Data_Raw!$A:$G,5,FALSE),""))</f>
        <v/>
      </c>
      <c r="O714" t="str">
        <f>IF($A714="","",IFERROR(VLOOKUP($A714,Data_Raw!$A:$G,6,FALSE),""))</f>
        <v/>
      </c>
      <c r="P714" t="str">
        <f>IF($A714="","",IFERROR(VLOOKUP($A714,Data_Raw!$A:$G,7,FALSE),""))</f>
        <v/>
      </c>
      <c r="Q714" t="str">
        <f>IF($A714="","",SUMIFS(AI_PF!$AP:$AP,AI_PF!$A:$A,$A714))</f>
        <v/>
      </c>
      <c r="R714" t="str">
        <f>IF($A714="","",SUMIFS(AI_PF!$AW:$AW,AI_PF!$A:$A,$A714))</f>
        <v/>
      </c>
      <c r="S714" t="str">
        <f>IF($A714="","",SUMIFS(AI_PF!$AZ:$AZ,AI_PF!$A:$A,$A714))</f>
        <v/>
      </c>
      <c r="T714" t="str">
        <f>IF($A714="","",SUMIFS(AI_PF!$CA:$CA,AI_PF!$A:$A,$A714))</f>
        <v/>
      </c>
      <c r="U714" t="str">
        <f>IF($A714="","",SUMIFS(AI_PF!$CE:$CE,AI_PF!$A:$A,$A714))</f>
        <v/>
      </c>
      <c r="V714" t="str">
        <f>IF($A714="","",IFERROR(VLOOKUP($A714,AI_PF!$A:$CO,93,FALSE),""))</f>
        <v/>
      </c>
      <c r="W714" t="str">
        <f>IF($A714="","",COUNTIF(AI_PF!$A:$A,$A714))</f>
        <v/>
      </c>
      <c r="X714" t="str">
        <f>IF($A714="","",COUNTIF(LookThrough!$A:$A,J714))</f>
        <v/>
      </c>
    </row>
    <row r="715" spans="2:24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IF($A715="","",IFERROR(VLOOKUP($A715,Data_Raw!$A:$G,5,FALSE),""))</f>
        <v/>
      </c>
      <c r="O715" t="str">
        <f>IF($A715="","",IFERROR(VLOOKUP($A715,Data_Raw!$A:$G,6,FALSE),""))</f>
        <v/>
      </c>
      <c r="P715" t="str">
        <f>IF($A715="","",IFERROR(VLOOKUP($A715,Data_Raw!$A:$G,7,FALSE),""))</f>
        <v/>
      </c>
      <c r="Q715" t="str">
        <f>IF($A715="","",SUMIFS(AI_PF!$AP:$AP,AI_PF!$A:$A,$A715))</f>
        <v/>
      </c>
      <c r="R715" t="str">
        <f>IF($A715="","",SUMIFS(AI_PF!$AW:$AW,AI_PF!$A:$A,$A715))</f>
        <v/>
      </c>
      <c r="S715" t="str">
        <f>IF($A715="","",SUMIFS(AI_PF!$AZ:$AZ,AI_PF!$A:$A,$A715))</f>
        <v/>
      </c>
      <c r="T715" t="str">
        <f>IF($A715="","",SUMIFS(AI_PF!$CA:$CA,AI_PF!$A:$A,$A715))</f>
        <v/>
      </c>
      <c r="U715" t="str">
        <f>IF($A715="","",SUMIFS(AI_PF!$CE:$CE,AI_PF!$A:$A,$A715))</f>
        <v/>
      </c>
      <c r="V715" t="str">
        <f>IF($A715="","",IFERROR(VLOOKUP($A715,AI_PF!$A:$CO,93,FALSE),""))</f>
        <v/>
      </c>
      <c r="W715" t="str">
        <f>IF($A715="","",COUNTIF(AI_PF!$A:$A,$A715))</f>
        <v/>
      </c>
      <c r="X715" t="str">
        <f>IF($A715="","",COUNTIF(LookThrough!$A:$A,J715))</f>
        <v/>
      </c>
    </row>
    <row r="716" spans="2:24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IF($A716="","",IFERROR(VLOOKUP($A716,Data_Raw!$A:$G,5,FALSE),""))</f>
        <v/>
      </c>
      <c r="O716" t="str">
        <f>IF($A716="","",IFERROR(VLOOKUP($A716,Data_Raw!$A:$G,6,FALSE),""))</f>
        <v/>
      </c>
      <c r="P716" t="str">
        <f>IF($A716="","",IFERROR(VLOOKUP($A716,Data_Raw!$A:$G,7,FALSE),""))</f>
        <v/>
      </c>
      <c r="Q716" t="str">
        <f>IF($A716="","",SUMIFS(AI_PF!$AP:$AP,AI_PF!$A:$A,$A716))</f>
        <v/>
      </c>
      <c r="R716" t="str">
        <f>IF($A716="","",SUMIFS(AI_PF!$AW:$AW,AI_PF!$A:$A,$A716))</f>
        <v/>
      </c>
      <c r="S716" t="str">
        <f>IF($A716="","",SUMIFS(AI_PF!$AZ:$AZ,AI_PF!$A:$A,$A716))</f>
        <v/>
      </c>
      <c r="T716" t="str">
        <f>IF($A716="","",SUMIFS(AI_PF!$CA:$CA,AI_PF!$A:$A,$A716))</f>
        <v/>
      </c>
      <c r="U716" t="str">
        <f>IF($A716="","",SUMIFS(AI_PF!$CE:$CE,AI_PF!$A:$A,$A716))</f>
        <v/>
      </c>
      <c r="V716" t="str">
        <f>IF($A716="","",IFERROR(VLOOKUP($A716,AI_PF!$A:$CO,93,FALSE),""))</f>
        <v/>
      </c>
      <c r="W716" t="str">
        <f>IF($A716="","",COUNTIF(AI_PF!$A:$A,$A716))</f>
        <v/>
      </c>
      <c r="X716" t="str">
        <f>IF($A716="","",COUNTIF(LookThrough!$A:$A,J716))</f>
        <v/>
      </c>
    </row>
    <row r="717" spans="2:24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IF($A717="","",IFERROR(VLOOKUP($A717,Data_Raw!$A:$G,5,FALSE),""))</f>
        <v/>
      </c>
      <c r="O717" t="str">
        <f>IF($A717="","",IFERROR(VLOOKUP($A717,Data_Raw!$A:$G,6,FALSE),""))</f>
        <v/>
      </c>
      <c r="P717" t="str">
        <f>IF($A717="","",IFERROR(VLOOKUP($A717,Data_Raw!$A:$G,7,FALSE),""))</f>
        <v/>
      </c>
      <c r="Q717" t="str">
        <f>IF($A717="","",SUMIFS(AI_PF!$AP:$AP,AI_PF!$A:$A,$A717))</f>
        <v/>
      </c>
      <c r="R717" t="str">
        <f>IF($A717="","",SUMIFS(AI_PF!$AW:$AW,AI_PF!$A:$A,$A717))</f>
        <v/>
      </c>
      <c r="S717" t="str">
        <f>IF($A717="","",SUMIFS(AI_PF!$AZ:$AZ,AI_PF!$A:$A,$A717))</f>
        <v/>
      </c>
      <c r="T717" t="str">
        <f>IF($A717="","",SUMIFS(AI_PF!$CA:$CA,AI_PF!$A:$A,$A717))</f>
        <v/>
      </c>
      <c r="U717" t="str">
        <f>IF($A717="","",SUMIFS(AI_PF!$CE:$CE,AI_PF!$A:$A,$A717))</f>
        <v/>
      </c>
      <c r="V717" t="str">
        <f>IF($A717="","",IFERROR(VLOOKUP($A717,AI_PF!$A:$CO,93,FALSE),""))</f>
        <v/>
      </c>
      <c r="W717" t="str">
        <f>IF($A717="","",COUNTIF(AI_PF!$A:$A,$A717))</f>
        <v/>
      </c>
      <c r="X717" t="str">
        <f>IF($A717="","",COUNTIF(LookThrough!$A:$A,J717))</f>
        <v/>
      </c>
    </row>
    <row r="718" spans="2:24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IF($A718="","",IFERROR(VLOOKUP($A718,Data_Raw!$A:$G,5,FALSE),""))</f>
        <v/>
      </c>
      <c r="O718" t="str">
        <f>IF($A718="","",IFERROR(VLOOKUP($A718,Data_Raw!$A:$G,6,FALSE),""))</f>
        <v/>
      </c>
      <c r="P718" t="str">
        <f>IF($A718="","",IFERROR(VLOOKUP($A718,Data_Raw!$A:$G,7,FALSE),""))</f>
        <v/>
      </c>
      <c r="Q718" t="str">
        <f>IF($A718="","",SUMIFS(AI_PF!$AP:$AP,AI_PF!$A:$A,$A718))</f>
        <v/>
      </c>
      <c r="R718" t="str">
        <f>IF($A718="","",SUMIFS(AI_PF!$AW:$AW,AI_PF!$A:$A,$A718))</f>
        <v/>
      </c>
      <c r="S718" t="str">
        <f>IF($A718="","",SUMIFS(AI_PF!$AZ:$AZ,AI_PF!$A:$A,$A718))</f>
        <v/>
      </c>
      <c r="T718" t="str">
        <f>IF($A718="","",SUMIFS(AI_PF!$CA:$CA,AI_PF!$A:$A,$A718))</f>
        <v/>
      </c>
      <c r="U718" t="str">
        <f>IF($A718="","",SUMIFS(AI_PF!$CE:$CE,AI_PF!$A:$A,$A718))</f>
        <v/>
      </c>
      <c r="V718" t="str">
        <f>IF($A718="","",IFERROR(VLOOKUP($A718,AI_PF!$A:$CO,93,FALSE),""))</f>
        <v/>
      </c>
      <c r="W718" t="str">
        <f>IF($A718="","",COUNTIF(AI_PF!$A:$A,$A718))</f>
        <v/>
      </c>
      <c r="X718" t="str">
        <f>IF($A718="","",COUNTIF(LookThrough!$A:$A,J718))</f>
        <v/>
      </c>
    </row>
    <row r="719" spans="2:24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IF($A719="","",IFERROR(VLOOKUP($A719,Data_Raw!$A:$G,5,FALSE),""))</f>
        <v/>
      </c>
      <c r="O719" t="str">
        <f>IF($A719="","",IFERROR(VLOOKUP($A719,Data_Raw!$A:$G,6,FALSE),""))</f>
        <v/>
      </c>
      <c r="P719" t="str">
        <f>IF($A719="","",IFERROR(VLOOKUP($A719,Data_Raw!$A:$G,7,FALSE),""))</f>
        <v/>
      </c>
      <c r="Q719" t="str">
        <f>IF($A719="","",SUMIFS(AI_PF!$AP:$AP,AI_PF!$A:$A,$A719))</f>
        <v/>
      </c>
      <c r="R719" t="str">
        <f>IF($A719="","",SUMIFS(AI_PF!$AW:$AW,AI_PF!$A:$A,$A719))</f>
        <v/>
      </c>
      <c r="S719" t="str">
        <f>IF($A719="","",SUMIFS(AI_PF!$AZ:$AZ,AI_PF!$A:$A,$A719))</f>
        <v/>
      </c>
      <c r="T719" t="str">
        <f>IF($A719="","",SUMIFS(AI_PF!$CA:$CA,AI_PF!$A:$A,$A719))</f>
        <v/>
      </c>
      <c r="U719" t="str">
        <f>IF($A719="","",SUMIFS(AI_PF!$CE:$CE,AI_PF!$A:$A,$A719))</f>
        <v/>
      </c>
      <c r="V719" t="str">
        <f>IF($A719="","",IFERROR(VLOOKUP($A719,AI_PF!$A:$CO,93,FALSE),""))</f>
        <v/>
      </c>
      <c r="W719" t="str">
        <f>IF($A719="","",COUNTIF(AI_PF!$A:$A,$A719))</f>
        <v/>
      </c>
      <c r="X719" t="str">
        <f>IF($A719="","",COUNTIF(LookThrough!$A:$A,J719))</f>
        <v/>
      </c>
    </row>
    <row r="720" spans="2:24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IF($A720="","",IFERROR(VLOOKUP($A720,Data_Raw!$A:$G,5,FALSE),""))</f>
        <v/>
      </c>
      <c r="O720" t="str">
        <f>IF($A720="","",IFERROR(VLOOKUP($A720,Data_Raw!$A:$G,6,FALSE),""))</f>
        <v/>
      </c>
      <c r="P720" t="str">
        <f>IF($A720="","",IFERROR(VLOOKUP($A720,Data_Raw!$A:$G,7,FALSE),""))</f>
        <v/>
      </c>
      <c r="Q720" t="str">
        <f>IF($A720="","",SUMIFS(AI_PF!$AP:$AP,AI_PF!$A:$A,$A720))</f>
        <v/>
      </c>
      <c r="R720" t="str">
        <f>IF($A720="","",SUMIFS(AI_PF!$AW:$AW,AI_PF!$A:$A,$A720))</f>
        <v/>
      </c>
      <c r="S720" t="str">
        <f>IF($A720="","",SUMIFS(AI_PF!$AZ:$AZ,AI_PF!$A:$A,$A720))</f>
        <v/>
      </c>
      <c r="T720" t="str">
        <f>IF($A720="","",SUMIFS(AI_PF!$CA:$CA,AI_PF!$A:$A,$A720))</f>
        <v/>
      </c>
      <c r="U720" t="str">
        <f>IF($A720="","",SUMIFS(AI_PF!$CE:$CE,AI_PF!$A:$A,$A720))</f>
        <v/>
      </c>
      <c r="V720" t="str">
        <f>IF($A720="","",IFERROR(VLOOKUP($A720,AI_PF!$A:$CO,93,FALSE),""))</f>
        <v/>
      </c>
      <c r="W720" t="str">
        <f>IF($A720="","",COUNTIF(AI_PF!$A:$A,$A720))</f>
        <v/>
      </c>
      <c r="X720" t="str">
        <f>IF($A720="","",COUNTIF(LookThrough!$A:$A,J720))</f>
        <v/>
      </c>
    </row>
    <row r="721" spans="2:24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IF($A721="","",IFERROR(VLOOKUP($A721,Data_Raw!$A:$G,5,FALSE),""))</f>
        <v/>
      </c>
      <c r="O721" t="str">
        <f>IF($A721="","",IFERROR(VLOOKUP($A721,Data_Raw!$A:$G,6,FALSE),""))</f>
        <v/>
      </c>
      <c r="P721" t="str">
        <f>IF($A721="","",IFERROR(VLOOKUP($A721,Data_Raw!$A:$G,7,FALSE),""))</f>
        <v/>
      </c>
      <c r="Q721" t="str">
        <f>IF($A721="","",SUMIFS(AI_PF!$AP:$AP,AI_PF!$A:$A,$A721))</f>
        <v/>
      </c>
      <c r="R721" t="str">
        <f>IF($A721="","",SUMIFS(AI_PF!$AW:$AW,AI_PF!$A:$A,$A721))</f>
        <v/>
      </c>
      <c r="S721" t="str">
        <f>IF($A721="","",SUMIFS(AI_PF!$AZ:$AZ,AI_PF!$A:$A,$A721))</f>
        <v/>
      </c>
      <c r="T721" t="str">
        <f>IF($A721="","",SUMIFS(AI_PF!$CA:$CA,AI_PF!$A:$A,$A721))</f>
        <v/>
      </c>
      <c r="U721" t="str">
        <f>IF($A721="","",SUMIFS(AI_PF!$CE:$CE,AI_PF!$A:$A,$A721))</f>
        <v/>
      </c>
      <c r="V721" t="str">
        <f>IF($A721="","",IFERROR(VLOOKUP($A721,AI_PF!$A:$CO,93,FALSE),""))</f>
        <v/>
      </c>
      <c r="W721" t="str">
        <f>IF($A721="","",COUNTIF(AI_PF!$A:$A,$A721))</f>
        <v/>
      </c>
      <c r="X721" t="str">
        <f>IF($A721="","",COUNTIF(LookThrough!$A:$A,J721))</f>
        <v/>
      </c>
    </row>
    <row r="722" spans="2:24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IF($A722="","",IFERROR(VLOOKUP($A722,Data_Raw!$A:$G,5,FALSE),""))</f>
        <v/>
      </c>
      <c r="O722" t="str">
        <f>IF($A722="","",IFERROR(VLOOKUP($A722,Data_Raw!$A:$G,6,FALSE),""))</f>
        <v/>
      </c>
      <c r="P722" t="str">
        <f>IF($A722="","",IFERROR(VLOOKUP($A722,Data_Raw!$A:$G,7,FALSE),""))</f>
        <v/>
      </c>
      <c r="Q722" t="str">
        <f>IF($A722="","",SUMIFS(AI_PF!$AP:$AP,AI_PF!$A:$A,$A722))</f>
        <v/>
      </c>
      <c r="R722" t="str">
        <f>IF($A722="","",SUMIFS(AI_PF!$AW:$AW,AI_PF!$A:$A,$A722))</f>
        <v/>
      </c>
      <c r="S722" t="str">
        <f>IF($A722="","",SUMIFS(AI_PF!$AZ:$AZ,AI_PF!$A:$A,$A722))</f>
        <v/>
      </c>
      <c r="T722" t="str">
        <f>IF($A722="","",SUMIFS(AI_PF!$CA:$CA,AI_PF!$A:$A,$A722))</f>
        <v/>
      </c>
      <c r="U722" t="str">
        <f>IF($A722="","",SUMIFS(AI_PF!$CE:$CE,AI_PF!$A:$A,$A722))</f>
        <v/>
      </c>
      <c r="V722" t="str">
        <f>IF($A722="","",IFERROR(VLOOKUP($A722,AI_PF!$A:$CO,93,FALSE),""))</f>
        <v/>
      </c>
      <c r="W722" t="str">
        <f>IF($A722="","",COUNTIF(AI_PF!$A:$A,$A722))</f>
        <v/>
      </c>
      <c r="X722" t="str">
        <f>IF($A722="","",COUNTIF(LookThrough!$A:$A,J722))</f>
        <v/>
      </c>
    </row>
    <row r="723" spans="2:24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IF($A723="","",IFERROR(VLOOKUP($A723,Data_Raw!$A:$G,5,FALSE),""))</f>
        <v/>
      </c>
      <c r="O723" t="str">
        <f>IF($A723="","",IFERROR(VLOOKUP($A723,Data_Raw!$A:$G,6,FALSE),""))</f>
        <v/>
      </c>
      <c r="P723" t="str">
        <f>IF($A723="","",IFERROR(VLOOKUP($A723,Data_Raw!$A:$G,7,FALSE),""))</f>
        <v/>
      </c>
      <c r="Q723" t="str">
        <f>IF($A723="","",SUMIFS(AI_PF!$AP:$AP,AI_PF!$A:$A,$A723))</f>
        <v/>
      </c>
      <c r="R723" t="str">
        <f>IF($A723="","",SUMIFS(AI_PF!$AW:$AW,AI_PF!$A:$A,$A723))</f>
        <v/>
      </c>
      <c r="S723" t="str">
        <f>IF($A723="","",SUMIFS(AI_PF!$AZ:$AZ,AI_PF!$A:$A,$A723))</f>
        <v/>
      </c>
      <c r="T723" t="str">
        <f>IF($A723="","",SUMIFS(AI_PF!$CA:$CA,AI_PF!$A:$A,$A723))</f>
        <v/>
      </c>
      <c r="U723" t="str">
        <f>IF($A723="","",SUMIFS(AI_PF!$CE:$CE,AI_PF!$A:$A,$A723))</f>
        <v/>
      </c>
      <c r="V723" t="str">
        <f>IF($A723="","",IFERROR(VLOOKUP($A723,AI_PF!$A:$CO,93,FALSE),""))</f>
        <v/>
      </c>
      <c r="W723" t="str">
        <f>IF($A723="","",COUNTIF(AI_PF!$A:$A,$A723))</f>
        <v/>
      </c>
      <c r="X723" t="str">
        <f>IF($A723="","",COUNTIF(LookThrough!$A:$A,J723))</f>
        <v/>
      </c>
    </row>
    <row r="724" spans="2:24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IF($A724="","",IFERROR(VLOOKUP($A724,Data_Raw!$A:$G,5,FALSE),""))</f>
        <v/>
      </c>
      <c r="O724" t="str">
        <f>IF($A724="","",IFERROR(VLOOKUP($A724,Data_Raw!$A:$G,6,FALSE),""))</f>
        <v/>
      </c>
      <c r="P724" t="str">
        <f>IF($A724="","",IFERROR(VLOOKUP($A724,Data_Raw!$A:$G,7,FALSE),""))</f>
        <v/>
      </c>
      <c r="Q724" t="str">
        <f>IF($A724="","",SUMIFS(AI_PF!$AP:$AP,AI_PF!$A:$A,$A724))</f>
        <v/>
      </c>
      <c r="R724" t="str">
        <f>IF($A724="","",SUMIFS(AI_PF!$AW:$AW,AI_PF!$A:$A,$A724))</f>
        <v/>
      </c>
      <c r="S724" t="str">
        <f>IF($A724="","",SUMIFS(AI_PF!$AZ:$AZ,AI_PF!$A:$A,$A724))</f>
        <v/>
      </c>
      <c r="T724" t="str">
        <f>IF($A724="","",SUMIFS(AI_PF!$CA:$CA,AI_PF!$A:$A,$A724))</f>
        <v/>
      </c>
      <c r="U724" t="str">
        <f>IF($A724="","",SUMIFS(AI_PF!$CE:$CE,AI_PF!$A:$A,$A724))</f>
        <v/>
      </c>
      <c r="V724" t="str">
        <f>IF($A724="","",IFERROR(VLOOKUP($A724,AI_PF!$A:$CO,93,FALSE),""))</f>
        <v/>
      </c>
      <c r="W724" t="str">
        <f>IF($A724="","",COUNTIF(AI_PF!$A:$A,$A724))</f>
        <v/>
      </c>
      <c r="X724" t="str">
        <f>IF($A724="","",COUNTIF(LookThrough!$A:$A,J724))</f>
        <v/>
      </c>
    </row>
    <row r="725" spans="2:24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IF($A725="","",IFERROR(VLOOKUP($A725,Data_Raw!$A:$G,5,FALSE),""))</f>
        <v/>
      </c>
      <c r="O725" t="str">
        <f>IF($A725="","",IFERROR(VLOOKUP($A725,Data_Raw!$A:$G,6,FALSE),""))</f>
        <v/>
      </c>
      <c r="P725" t="str">
        <f>IF($A725="","",IFERROR(VLOOKUP($A725,Data_Raw!$A:$G,7,FALSE),""))</f>
        <v/>
      </c>
      <c r="Q725" t="str">
        <f>IF($A725="","",SUMIFS(AI_PF!$AP:$AP,AI_PF!$A:$A,$A725))</f>
        <v/>
      </c>
      <c r="R725" t="str">
        <f>IF($A725="","",SUMIFS(AI_PF!$AW:$AW,AI_PF!$A:$A,$A725))</f>
        <v/>
      </c>
      <c r="S725" t="str">
        <f>IF($A725="","",SUMIFS(AI_PF!$AZ:$AZ,AI_PF!$A:$A,$A725))</f>
        <v/>
      </c>
      <c r="T725" t="str">
        <f>IF($A725="","",SUMIFS(AI_PF!$CA:$CA,AI_PF!$A:$A,$A725))</f>
        <v/>
      </c>
      <c r="U725" t="str">
        <f>IF($A725="","",SUMIFS(AI_PF!$CE:$CE,AI_PF!$A:$A,$A725))</f>
        <v/>
      </c>
      <c r="V725" t="str">
        <f>IF($A725="","",IFERROR(VLOOKUP($A725,AI_PF!$A:$CO,93,FALSE),""))</f>
        <v/>
      </c>
      <c r="W725" t="str">
        <f>IF($A725="","",COUNTIF(AI_PF!$A:$A,$A725))</f>
        <v/>
      </c>
      <c r="X725" t="str">
        <f>IF($A725="","",COUNTIF(LookThrough!$A:$A,J725))</f>
        <v/>
      </c>
    </row>
    <row r="726" spans="2:24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IF($A726="","",IFERROR(VLOOKUP($A726,Data_Raw!$A:$G,5,FALSE),""))</f>
        <v/>
      </c>
      <c r="O726" t="str">
        <f>IF($A726="","",IFERROR(VLOOKUP($A726,Data_Raw!$A:$G,6,FALSE),""))</f>
        <v/>
      </c>
      <c r="P726" t="str">
        <f>IF($A726="","",IFERROR(VLOOKUP($A726,Data_Raw!$A:$G,7,FALSE),""))</f>
        <v/>
      </c>
      <c r="Q726" t="str">
        <f>IF($A726="","",SUMIFS(AI_PF!$AP:$AP,AI_PF!$A:$A,$A726))</f>
        <v/>
      </c>
      <c r="R726" t="str">
        <f>IF($A726="","",SUMIFS(AI_PF!$AW:$AW,AI_PF!$A:$A,$A726))</f>
        <v/>
      </c>
      <c r="S726" t="str">
        <f>IF($A726="","",SUMIFS(AI_PF!$AZ:$AZ,AI_PF!$A:$A,$A726))</f>
        <v/>
      </c>
      <c r="T726" t="str">
        <f>IF($A726="","",SUMIFS(AI_PF!$CA:$CA,AI_PF!$A:$A,$A726))</f>
        <v/>
      </c>
      <c r="U726" t="str">
        <f>IF($A726="","",SUMIFS(AI_PF!$CE:$CE,AI_PF!$A:$A,$A726))</f>
        <v/>
      </c>
      <c r="V726" t="str">
        <f>IF($A726="","",IFERROR(VLOOKUP($A726,AI_PF!$A:$CO,93,FALSE),""))</f>
        <v/>
      </c>
      <c r="W726" t="str">
        <f>IF($A726="","",COUNTIF(AI_PF!$A:$A,$A726))</f>
        <v/>
      </c>
      <c r="X726" t="str">
        <f>IF($A726="","",COUNTIF(LookThrough!$A:$A,J726))</f>
        <v/>
      </c>
    </row>
    <row r="727" spans="2:24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IF($A727="","",IFERROR(VLOOKUP($A727,Data_Raw!$A:$G,5,FALSE),""))</f>
        <v/>
      </c>
      <c r="O727" t="str">
        <f>IF($A727="","",IFERROR(VLOOKUP($A727,Data_Raw!$A:$G,6,FALSE),""))</f>
        <v/>
      </c>
      <c r="P727" t="str">
        <f>IF($A727="","",IFERROR(VLOOKUP($A727,Data_Raw!$A:$G,7,FALSE),""))</f>
        <v/>
      </c>
      <c r="Q727" t="str">
        <f>IF($A727="","",SUMIFS(AI_PF!$AP:$AP,AI_PF!$A:$A,$A727))</f>
        <v/>
      </c>
      <c r="R727" t="str">
        <f>IF($A727="","",SUMIFS(AI_PF!$AW:$AW,AI_PF!$A:$A,$A727))</f>
        <v/>
      </c>
      <c r="S727" t="str">
        <f>IF($A727="","",SUMIFS(AI_PF!$AZ:$AZ,AI_PF!$A:$A,$A727))</f>
        <v/>
      </c>
      <c r="T727" t="str">
        <f>IF($A727="","",SUMIFS(AI_PF!$CA:$CA,AI_PF!$A:$A,$A727))</f>
        <v/>
      </c>
      <c r="U727" t="str">
        <f>IF($A727="","",SUMIFS(AI_PF!$CE:$CE,AI_PF!$A:$A,$A727))</f>
        <v/>
      </c>
      <c r="V727" t="str">
        <f>IF($A727="","",IFERROR(VLOOKUP($A727,AI_PF!$A:$CO,93,FALSE),""))</f>
        <v/>
      </c>
      <c r="W727" t="str">
        <f>IF($A727="","",COUNTIF(AI_PF!$A:$A,$A727))</f>
        <v/>
      </c>
      <c r="X727" t="str">
        <f>IF($A727="","",COUNTIF(LookThrough!$A:$A,J727))</f>
        <v/>
      </c>
    </row>
    <row r="728" spans="2:24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IF($A728="","",IFERROR(VLOOKUP($A728,Data_Raw!$A:$G,5,FALSE),""))</f>
        <v/>
      </c>
      <c r="O728" t="str">
        <f>IF($A728="","",IFERROR(VLOOKUP($A728,Data_Raw!$A:$G,6,FALSE),""))</f>
        <v/>
      </c>
      <c r="P728" t="str">
        <f>IF($A728="","",IFERROR(VLOOKUP($A728,Data_Raw!$A:$G,7,FALSE),""))</f>
        <v/>
      </c>
      <c r="Q728" t="str">
        <f>IF($A728="","",SUMIFS(AI_PF!$AP:$AP,AI_PF!$A:$A,$A728))</f>
        <v/>
      </c>
      <c r="R728" t="str">
        <f>IF($A728="","",SUMIFS(AI_PF!$AW:$AW,AI_PF!$A:$A,$A728))</f>
        <v/>
      </c>
      <c r="S728" t="str">
        <f>IF($A728="","",SUMIFS(AI_PF!$AZ:$AZ,AI_PF!$A:$A,$A728))</f>
        <v/>
      </c>
      <c r="T728" t="str">
        <f>IF($A728="","",SUMIFS(AI_PF!$CA:$CA,AI_PF!$A:$A,$A728))</f>
        <v/>
      </c>
      <c r="U728" t="str">
        <f>IF($A728="","",SUMIFS(AI_PF!$CE:$CE,AI_PF!$A:$A,$A728))</f>
        <v/>
      </c>
      <c r="V728" t="str">
        <f>IF($A728="","",IFERROR(VLOOKUP($A728,AI_PF!$A:$CO,93,FALSE),""))</f>
        <v/>
      </c>
      <c r="W728" t="str">
        <f>IF($A728="","",COUNTIF(AI_PF!$A:$A,$A728))</f>
        <v/>
      </c>
      <c r="X728" t="str">
        <f>IF($A728="","",COUNTIF(LookThrough!$A:$A,J728))</f>
        <v/>
      </c>
    </row>
    <row r="729" spans="2:24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IF($A729="","",IFERROR(VLOOKUP($A729,Data_Raw!$A:$G,5,FALSE),""))</f>
        <v/>
      </c>
      <c r="O729" t="str">
        <f>IF($A729="","",IFERROR(VLOOKUP($A729,Data_Raw!$A:$G,6,FALSE),""))</f>
        <v/>
      </c>
      <c r="P729" t="str">
        <f>IF($A729="","",IFERROR(VLOOKUP($A729,Data_Raw!$A:$G,7,FALSE),""))</f>
        <v/>
      </c>
      <c r="Q729" t="str">
        <f>IF($A729="","",SUMIFS(AI_PF!$AP:$AP,AI_PF!$A:$A,$A729))</f>
        <v/>
      </c>
      <c r="R729" t="str">
        <f>IF($A729="","",SUMIFS(AI_PF!$AW:$AW,AI_PF!$A:$A,$A729))</f>
        <v/>
      </c>
      <c r="S729" t="str">
        <f>IF($A729="","",SUMIFS(AI_PF!$AZ:$AZ,AI_PF!$A:$A,$A729))</f>
        <v/>
      </c>
      <c r="T729" t="str">
        <f>IF($A729="","",SUMIFS(AI_PF!$CA:$CA,AI_PF!$A:$A,$A729))</f>
        <v/>
      </c>
      <c r="U729" t="str">
        <f>IF($A729="","",SUMIFS(AI_PF!$CE:$CE,AI_PF!$A:$A,$A729))</f>
        <v/>
      </c>
      <c r="V729" t="str">
        <f>IF($A729="","",IFERROR(VLOOKUP($A729,AI_PF!$A:$CO,93,FALSE),""))</f>
        <v/>
      </c>
      <c r="W729" t="str">
        <f>IF($A729="","",COUNTIF(AI_PF!$A:$A,$A729))</f>
        <v/>
      </c>
      <c r="X729" t="str">
        <f>IF($A729="","",COUNTIF(LookThrough!$A:$A,J729))</f>
        <v/>
      </c>
    </row>
    <row r="730" spans="2:24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IF($A730="","",IFERROR(VLOOKUP($A730,Data_Raw!$A:$G,5,FALSE),""))</f>
        <v/>
      </c>
      <c r="O730" t="str">
        <f>IF($A730="","",IFERROR(VLOOKUP($A730,Data_Raw!$A:$G,6,FALSE),""))</f>
        <v/>
      </c>
      <c r="P730" t="str">
        <f>IF($A730="","",IFERROR(VLOOKUP($A730,Data_Raw!$A:$G,7,FALSE),""))</f>
        <v/>
      </c>
      <c r="Q730" t="str">
        <f>IF($A730="","",SUMIFS(AI_PF!$AP:$AP,AI_PF!$A:$A,$A730))</f>
        <v/>
      </c>
      <c r="R730" t="str">
        <f>IF($A730="","",SUMIFS(AI_PF!$AW:$AW,AI_PF!$A:$A,$A730))</f>
        <v/>
      </c>
      <c r="S730" t="str">
        <f>IF($A730="","",SUMIFS(AI_PF!$AZ:$AZ,AI_PF!$A:$A,$A730))</f>
        <v/>
      </c>
      <c r="T730" t="str">
        <f>IF($A730="","",SUMIFS(AI_PF!$CA:$CA,AI_PF!$A:$A,$A730))</f>
        <v/>
      </c>
      <c r="U730" t="str">
        <f>IF($A730="","",SUMIFS(AI_PF!$CE:$CE,AI_PF!$A:$A,$A730))</f>
        <v/>
      </c>
      <c r="V730" t="str">
        <f>IF($A730="","",IFERROR(VLOOKUP($A730,AI_PF!$A:$CO,93,FALSE),""))</f>
        <v/>
      </c>
      <c r="W730" t="str">
        <f>IF($A730="","",COUNTIF(AI_PF!$A:$A,$A730))</f>
        <v/>
      </c>
      <c r="X730" t="str">
        <f>IF($A730="","",COUNTIF(LookThrough!$A:$A,J730))</f>
        <v/>
      </c>
    </row>
    <row r="731" spans="2:24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IF($A731="","",IFERROR(VLOOKUP($A731,Data_Raw!$A:$G,5,FALSE),""))</f>
        <v/>
      </c>
      <c r="O731" t="str">
        <f>IF($A731="","",IFERROR(VLOOKUP($A731,Data_Raw!$A:$G,6,FALSE),""))</f>
        <v/>
      </c>
      <c r="P731" t="str">
        <f>IF($A731="","",IFERROR(VLOOKUP($A731,Data_Raw!$A:$G,7,FALSE),""))</f>
        <v/>
      </c>
      <c r="Q731" t="str">
        <f>IF($A731="","",SUMIFS(AI_PF!$AP:$AP,AI_PF!$A:$A,$A731))</f>
        <v/>
      </c>
      <c r="R731" t="str">
        <f>IF($A731="","",SUMIFS(AI_PF!$AW:$AW,AI_PF!$A:$A,$A731))</f>
        <v/>
      </c>
      <c r="S731" t="str">
        <f>IF($A731="","",SUMIFS(AI_PF!$AZ:$AZ,AI_PF!$A:$A,$A731))</f>
        <v/>
      </c>
      <c r="T731" t="str">
        <f>IF($A731="","",SUMIFS(AI_PF!$CA:$CA,AI_PF!$A:$A,$A731))</f>
        <v/>
      </c>
      <c r="U731" t="str">
        <f>IF($A731="","",SUMIFS(AI_PF!$CE:$CE,AI_PF!$A:$A,$A731))</f>
        <v/>
      </c>
      <c r="V731" t="str">
        <f>IF($A731="","",IFERROR(VLOOKUP($A731,AI_PF!$A:$CO,93,FALSE),""))</f>
        <v/>
      </c>
      <c r="W731" t="str">
        <f>IF($A731="","",COUNTIF(AI_PF!$A:$A,$A731))</f>
        <v/>
      </c>
      <c r="X731" t="str">
        <f>IF($A731="","",COUNTIF(LookThrough!$A:$A,J731))</f>
        <v/>
      </c>
    </row>
    <row r="732" spans="2:24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IF($A732="","",IFERROR(VLOOKUP($A732,Data_Raw!$A:$G,5,FALSE),""))</f>
        <v/>
      </c>
      <c r="O732" t="str">
        <f>IF($A732="","",IFERROR(VLOOKUP($A732,Data_Raw!$A:$G,6,FALSE),""))</f>
        <v/>
      </c>
      <c r="P732" t="str">
        <f>IF($A732="","",IFERROR(VLOOKUP($A732,Data_Raw!$A:$G,7,FALSE),""))</f>
        <v/>
      </c>
      <c r="Q732" t="str">
        <f>IF($A732="","",SUMIFS(AI_PF!$AP:$AP,AI_PF!$A:$A,$A732))</f>
        <v/>
      </c>
      <c r="R732" t="str">
        <f>IF($A732="","",SUMIFS(AI_PF!$AW:$AW,AI_PF!$A:$A,$A732))</f>
        <v/>
      </c>
      <c r="S732" t="str">
        <f>IF($A732="","",SUMIFS(AI_PF!$AZ:$AZ,AI_PF!$A:$A,$A732))</f>
        <v/>
      </c>
      <c r="T732" t="str">
        <f>IF($A732="","",SUMIFS(AI_PF!$CA:$CA,AI_PF!$A:$A,$A732))</f>
        <v/>
      </c>
      <c r="U732" t="str">
        <f>IF($A732="","",SUMIFS(AI_PF!$CE:$CE,AI_PF!$A:$A,$A732))</f>
        <v/>
      </c>
      <c r="V732" t="str">
        <f>IF($A732="","",IFERROR(VLOOKUP($A732,AI_PF!$A:$CO,93,FALSE),""))</f>
        <v/>
      </c>
      <c r="W732" t="str">
        <f>IF($A732="","",COUNTIF(AI_PF!$A:$A,$A732))</f>
        <v/>
      </c>
      <c r="X732" t="str">
        <f>IF($A732="","",COUNTIF(LookThrough!$A:$A,J732))</f>
        <v/>
      </c>
    </row>
    <row r="733" spans="2:24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IF($A733="","",IFERROR(VLOOKUP($A733,Data_Raw!$A:$G,5,FALSE),""))</f>
        <v/>
      </c>
      <c r="O733" t="str">
        <f>IF($A733="","",IFERROR(VLOOKUP($A733,Data_Raw!$A:$G,6,FALSE),""))</f>
        <v/>
      </c>
      <c r="P733" t="str">
        <f>IF($A733="","",IFERROR(VLOOKUP($A733,Data_Raw!$A:$G,7,FALSE),""))</f>
        <v/>
      </c>
      <c r="Q733" t="str">
        <f>IF($A733="","",SUMIFS(AI_PF!$AP:$AP,AI_PF!$A:$A,$A733))</f>
        <v/>
      </c>
      <c r="R733" t="str">
        <f>IF($A733="","",SUMIFS(AI_PF!$AW:$AW,AI_PF!$A:$A,$A733))</f>
        <v/>
      </c>
      <c r="S733" t="str">
        <f>IF($A733="","",SUMIFS(AI_PF!$AZ:$AZ,AI_PF!$A:$A,$A733))</f>
        <v/>
      </c>
      <c r="T733" t="str">
        <f>IF($A733="","",SUMIFS(AI_PF!$CA:$CA,AI_PF!$A:$A,$A733))</f>
        <v/>
      </c>
      <c r="U733" t="str">
        <f>IF($A733="","",SUMIFS(AI_PF!$CE:$CE,AI_PF!$A:$A,$A733))</f>
        <v/>
      </c>
      <c r="V733" t="str">
        <f>IF($A733="","",IFERROR(VLOOKUP($A733,AI_PF!$A:$CO,93,FALSE),""))</f>
        <v/>
      </c>
      <c r="W733" t="str">
        <f>IF($A733="","",COUNTIF(AI_PF!$A:$A,$A733))</f>
        <v/>
      </c>
      <c r="X733" t="str">
        <f>IF($A733="","",COUNTIF(LookThrough!$A:$A,J733))</f>
        <v/>
      </c>
    </row>
    <row r="734" spans="2:24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IF($A734="","",IFERROR(VLOOKUP($A734,Data_Raw!$A:$G,5,FALSE),""))</f>
        <v/>
      </c>
      <c r="O734" t="str">
        <f>IF($A734="","",IFERROR(VLOOKUP($A734,Data_Raw!$A:$G,6,FALSE),""))</f>
        <v/>
      </c>
      <c r="P734" t="str">
        <f>IF($A734="","",IFERROR(VLOOKUP($A734,Data_Raw!$A:$G,7,FALSE),""))</f>
        <v/>
      </c>
      <c r="Q734" t="str">
        <f>IF($A734="","",SUMIFS(AI_PF!$AP:$AP,AI_PF!$A:$A,$A734))</f>
        <v/>
      </c>
      <c r="R734" t="str">
        <f>IF($A734="","",SUMIFS(AI_PF!$AW:$AW,AI_PF!$A:$A,$A734))</f>
        <v/>
      </c>
      <c r="S734" t="str">
        <f>IF($A734="","",SUMIFS(AI_PF!$AZ:$AZ,AI_PF!$A:$A,$A734))</f>
        <v/>
      </c>
      <c r="T734" t="str">
        <f>IF($A734="","",SUMIFS(AI_PF!$CA:$CA,AI_PF!$A:$A,$A734))</f>
        <v/>
      </c>
      <c r="U734" t="str">
        <f>IF($A734="","",SUMIFS(AI_PF!$CE:$CE,AI_PF!$A:$A,$A734))</f>
        <v/>
      </c>
      <c r="V734" t="str">
        <f>IF($A734="","",IFERROR(VLOOKUP($A734,AI_PF!$A:$CO,93,FALSE),""))</f>
        <v/>
      </c>
      <c r="W734" t="str">
        <f>IF($A734="","",COUNTIF(AI_PF!$A:$A,$A734))</f>
        <v/>
      </c>
      <c r="X734" t="str">
        <f>IF($A734="","",COUNTIF(LookThrough!$A:$A,J734))</f>
        <v/>
      </c>
    </row>
    <row r="735" spans="2:24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IF($A735="","",IFERROR(VLOOKUP($A735,Data_Raw!$A:$G,5,FALSE),""))</f>
        <v/>
      </c>
      <c r="O735" t="str">
        <f>IF($A735="","",IFERROR(VLOOKUP($A735,Data_Raw!$A:$G,6,FALSE),""))</f>
        <v/>
      </c>
      <c r="P735" t="str">
        <f>IF($A735="","",IFERROR(VLOOKUP($A735,Data_Raw!$A:$G,7,FALSE),""))</f>
        <v/>
      </c>
      <c r="Q735" t="str">
        <f>IF($A735="","",SUMIFS(AI_PF!$AP:$AP,AI_PF!$A:$A,$A735))</f>
        <v/>
      </c>
      <c r="R735" t="str">
        <f>IF($A735="","",SUMIFS(AI_PF!$AW:$AW,AI_PF!$A:$A,$A735))</f>
        <v/>
      </c>
      <c r="S735" t="str">
        <f>IF($A735="","",SUMIFS(AI_PF!$AZ:$AZ,AI_PF!$A:$A,$A735))</f>
        <v/>
      </c>
      <c r="T735" t="str">
        <f>IF($A735="","",SUMIFS(AI_PF!$CA:$CA,AI_PF!$A:$A,$A735))</f>
        <v/>
      </c>
      <c r="U735" t="str">
        <f>IF($A735="","",SUMIFS(AI_PF!$CE:$CE,AI_PF!$A:$A,$A735))</f>
        <v/>
      </c>
      <c r="V735" t="str">
        <f>IF($A735="","",IFERROR(VLOOKUP($A735,AI_PF!$A:$CO,93,FALSE),""))</f>
        <v/>
      </c>
      <c r="W735" t="str">
        <f>IF($A735="","",COUNTIF(AI_PF!$A:$A,$A735))</f>
        <v/>
      </c>
      <c r="X735" t="str">
        <f>IF($A735="","",COUNTIF(LookThrough!$A:$A,J735))</f>
        <v/>
      </c>
    </row>
    <row r="736" spans="2:24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IF($A736="","",IFERROR(VLOOKUP($A736,Data_Raw!$A:$G,5,FALSE),""))</f>
        <v/>
      </c>
      <c r="O736" t="str">
        <f>IF($A736="","",IFERROR(VLOOKUP($A736,Data_Raw!$A:$G,6,FALSE),""))</f>
        <v/>
      </c>
      <c r="P736" t="str">
        <f>IF($A736="","",IFERROR(VLOOKUP($A736,Data_Raw!$A:$G,7,FALSE),""))</f>
        <v/>
      </c>
      <c r="Q736" t="str">
        <f>IF($A736="","",SUMIFS(AI_PF!$AP:$AP,AI_PF!$A:$A,$A736))</f>
        <v/>
      </c>
      <c r="R736" t="str">
        <f>IF($A736="","",SUMIFS(AI_PF!$AW:$AW,AI_PF!$A:$A,$A736))</f>
        <v/>
      </c>
      <c r="S736" t="str">
        <f>IF($A736="","",SUMIFS(AI_PF!$AZ:$AZ,AI_PF!$A:$A,$A736))</f>
        <v/>
      </c>
      <c r="T736" t="str">
        <f>IF($A736="","",SUMIFS(AI_PF!$CA:$CA,AI_PF!$A:$A,$A736))</f>
        <v/>
      </c>
      <c r="U736" t="str">
        <f>IF($A736="","",SUMIFS(AI_PF!$CE:$CE,AI_PF!$A:$A,$A736))</f>
        <v/>
      </c>
      <c r="V736" t="str">
        <f>IF($A736="","",IFERROR(VLOOKUP($A736,AI_PF!$A:$CO,93,FALSE),""))</f>
        <v/>
      </c>
      <c r="W736" t="str">
        <f>IF($A736="","",COUNTIF(AI_PF!$A:$A,$A736))</f>
        <v/>
      </c>
      <c r="X736" t="str">
        <f>IF($A736="","",COUNTIF(LookThrough!$A:$A,J736))</f>
        <v/>
      </c>
    </row>
    <row r="737" spans="2:24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IF($A737="","",IFERROR(VLOOKUP($A737,Data_Raw!$A:$G,5,FALSE),""))</f>
        <v/>
      </c>
      <c r="O737" t="str">
        <f>IF($A737="","",IFERROR(VLOOKUP($A737,Data_Raw!$A:$G,6,FALSE),""))</f>
        <v/>
      </c>
      <c r="P737" t="str">
        <f>IF($A737="","",IFERROR(VLOOKUP($A737,Data_Raw!$A:$G,7,FALSE),""))</f>
        <v/>
      </c>
      <c r="Q737" t="str">
        <f>IF($A737="","",SUMIFS(AI_PF!$AP:$AP,AI_PF!$A:$A,$A737))</f>
        <v/>
      </c>
      <c r="R737" t="str">
        <f>IF($A737="","",SUMIFS(AI_PF!$AW:$AW,AI_PF!$A:$A,$A737))</f>
        <v/>
      </c>
      <c r="S737" t="str">
        <f>IF($A737="","",SUMIFS(AI_PF!$AZ:$AZ,AI_PF!$A:$A,$A737))</f>
        <v/>
      </c>
      <c r="T737" t="str">
        <f>IF($A737="","",SUMIFS(AI_PF!$CA:$CA,AI_PF!$A:$A,$A737))</f>
        <v/>
      </c>
      <c r="U737" t="str">
        <f>IF($A737="","",SUMIFS(AI_PF!$CE:$CE,AI_PF!$A:$A,$A737))</f>
        <v/>
      </c>
      <c r="V737" t="str">
        <f>IF($A737="","",IFERROR(VLOOKUP($A737,AI_PF!$A:$CO,93,FALSE),""))</f>
        <v/>
      </c>
      <c r="W737" t="str">
        <f>IF($A737="","",COUNTIF(AI_PF!$A:$A,$A737))</f>
        <v/>
      </c>
      <c r="X737" t="str">
        <f>IF($A737="","",COUNTIF(LookThrough!$A:$A,J737))</f>
        <v/>
      </c>
    </row>
    <row r="738" spans="2:24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IF($A738="","",IFERROR(VLOOKUP($A738,Data_Raw!$A:$G,5,FALSE),""))</f>
        <v/>
      </c>
      <c r="O738" t="str">
        <f>IF($A738="","",IFERROR(VLOOKUP($A738,Data_Raw!$A:$G,6,FALSE),""))</f>
        <v/>
      </c>
      <c r="P738" t="str">
        <f>IF($A738="","",IFERROR(VLOOKUP($A738,Data_Raw!$A:$G,7,FALSE),""))</f>
        <v/>
      </c>
      <c r="Q738" t="str">
        <f>IF($A738="","",SUMIFS(AI_PF!$AP:$AP,AI_PF!$A:$A,$A738))</f>
        <v/>
      </c>
      <c r="R738" t="str">
        <f>IF($A738="","",SUMIFS(AI_PF!$AW:$AW,AI_PF!$A:$A,$A738))</f>
        <v/>
      </c>
      <c r="S738" t="str">
        <f>IF($A738="","",SUMIFS(AI_PF!$AZ:$AZ,AI_PF!$A:$A,$A738))</f>
        <v/>
      </c>
      <c r="T738" t="str">
        <f>IF($A738="","",SUMIFS(AI_PF!$CA:$CA,AI_PF!$A:$A,$A738))</f>
        <v/>
      </c>
      <c r="U738" t="str">
        <f>IF($A738="","",SUMIFS(AI_PF!$CE:$CE,AI_PF!$A:$A,$A738))</f>
        <v/>
      </c>
      <c r="V738" t="str">
        <f>IF($A738="","",IFERROR(VLOOKUP($A738,AI_PF!$A:$CO,93,FALSE),""))</f>
        <v/>
      </c>
      <c r="W738" t="str">
        <f>IF($A738="","",COUNTIF(AI_PF!$A:$A,$A738))</f>
        <v/>
      </c>
      <c r="X738" t="str">
        <f>IF($A738="","",COUNTIF(LookThrough!$A:$A,J738))</f>
        <v/>
      </c>
    </row>
    <row r="739" spans="2:24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IF($A739="","",IFERROR(VLOOKUP($A739,Data_Raw!$A:$G,5,FALSE),""))</f>
        <v/>
      </c>
      <c r="O739" t="str">
        <f>IF($A739="","",IFERROR(VLOOKUP($A739,Data_Raw!$A:$G,6,FALSE),""))</f>
        <v/>
      </c>
      <c r="P739" t="str">
        <f>IF($A739="","",IFERROR(VLOOKUP($A739,Data_Raw!$A:$G,7,FALSE),""))</f>
        <v/>
      </c>
      <c r="Q739" t="str">
        <f>IF($A739="","",SUMIFS(AI_PF!$AP:$AP,AI_PF!$A:$A,$A739))</f>
        <v/>
      </c>
      <c r="R739" t="str">
        <f>IF($A739="","",SUMIFS(AI_PF!$AW:$AW,AI_PF!$A:$A,$A739))</f>
        <v/>
      </c>
      <c r="S739" t="str">
        <f>IF($A739="","",SUMIFS(AI_PF!$AZ:$AZ,AI_PF!$A:$A,$A739))</f>
        <v/>
      </c>
      <c r="T739" t="str">
        <f>IF($A739="","",SUMIFS(AI_PF!$CA:$CA,AI_PF!$A:$A,$A739))</f>
        <v/>
      </c>
      <c r="U739" t="str">
        <f>IF($A739="","",SUMIFS(AI_PF!$CE:$CE,AI_PF!$A:$A,$A739))</f>
        <v/>
      </c>
      <c r="V739" t="str">
        <f>IF($A739="","",IFERROR(VLOOKUP($A739,AI_PF!$A:$CO,93,FALSE),""))</f>
        <v/>
      </c>
      <c r="W739" t="str">
        <f>IF($A739="","",COUNTIF(AI_PF!$A:$A,$A739))</f>
        <v/>
      </c>
      <c r="X739" t="str">
        <f>IF($A739="","",COUNTIF(LookThrough!$A:$A,J739))</f>
        <v/>
      </c>
    </row>
    <row r="740" spans="2:24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IF($A740="","",IFERROR(VLOOKUP($A740,Data_Raw!$A:$G,5,FALSE),""))</f>
        <v/>
      </c>
      <c r="O740" t="str">
        <f>IF($A740="","",IFERROR(VLOOKUP($A740,Data_Raw!$A:$G,6,FALSE),""))</f>
        <v/>
      </c>
      <c r="P740" t="str">
        <f>IF($A740="","",IFERROR(VLOOKUP($A740,Data_Raw!$A:$G,7,FALSE),""))</f>
        <v/>
      </c>
      <c r="Q740" t="str">
        <f>IF($A740="","",SUMIFS(AI_PF!$AP:$AP,AI_PF!$A:$A,$A740))</f>
        <v/>
      </c>
      <c r="R740" t="str">
        <f>IF($A740="","",SUMIFS(AI_PF!$AW:$AW,AI_PF!$A:$A,$A740))</f>
        <v/>
      </c>
      <c r="S740" t="str">
        <f>IF($A740="","",SUMIFS(AI_PF!$AZ:$AZ,AI_PF!$A:$A,$A740))</f>
        <v/>
      </c>
      <c r="T740" t="str">
        <f>IF($A740="","",SUMIFS(AI_PF!$CA:$CA,AI_PF!$A:$A,$A740))</f>
        <v/>
      </c>
      <c r="U740" t="str">
        <f>IF($A740="","",SUMIFS(AI_PF!$CE:$CE,AI_PF!$A:$A,$A740))</f>
        <v/>
      </c>
      <c r="V740" t="str">
        <f>IF($A740="","",IFERROR(VLOOKUP($A740,AI_PF!$A:$CO,93,FALSE),""))</f>
        <v/>
      </c>
      <c r="W740" t="str">
        <f>IF($A740="","",COUNTIF(AI_PF!$A:$A,$A740))</f>
        <v/>
      </c>
      <c r="X740" t="str">
        <f>IF($A740="","",COUNTIF(LookThrough!$A:$A,J740))</f>
        <v/>
      </c>
    </row>
    <row r="741" spans="2:24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IF($A741="","",IFERROR(VLOOKUP($A741,Data_Raw!$A:$G,5,FALSE),""))</f>
        <v/>
      </c>
      <c r="O741" t="str">
        <f>IF($A741="","",IFERROR(VLOOKUP($A741,Data_Raw!$A:$G,6,FALSE),""))</f>
        <v/>
      </c>
      <c r="P741" t="str">
        <f>IF($A741="","",IFERROR(VLOOKUP($A741,Data_Raw!$A:$G,7,FALSE),""))</f>
        <v/>
      </c>
      <c r="Q741" t="str">
        <f>IF($A741="","",SUMIFS(AI_PF!$AP:$AP,AI_PF!$A:$A,$A741))</f>
        <v/>
      </c>
      <c r="R741" t="str">
        <f>IF($A741="","",SUMIFS(AI_PF!$AW:$AW,AI_PF!$A:$A,$A741))</f>
        <v/>
      </c>
      <c r="S741" t="str">
        <f>IF($A741="","",SUMIFS(AI_PF!$AZ:$AZ,AI_PF!$A:$A,$A741))</f>
        <v/>
      </c>
      <c r="T741" t="str">
        <f>IF($A741="","",SUMIFS(AI_PF!$CA:$CA,AI_PF!$A:$A,$A741))</f>
        <v/>
      </c>
      <c r="U741" t="str">
        <f>IF($A741="","",SUMIFS(AI_PF!$CE:$CE,AI_PF!$A:$A,$A741))</f>
        <v/>
      </c>
      <c r="V741" t="str">
        <f>IF($A741="","",IFERROR(VLOOKUP($A741,AI_PF!$A:$CO,93,FALSE),""))</f>
        <v/>
      </c>
      <c r="W741" t="str">
        <f>IF($A741="","",COUNTIF(AI_PF!$A:$A,$A741))</f>
        <v/>
      </c>
      <c r="X741" t="str">
        <f>IF($A741="","",COUNTIF(LookThrough!$A:$A,J741))</f>
        <v/>
      </c>
    </row>
    <row r="742" spans="2:24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IF($A742="","",IFERROR(VLOOKUP($A742,Data_Raw!$A:$G,5,FALSE),""))</f>
        <v/>
      </c>
      <c r="O742" t="str">
        <f>IF($A742="","",IFERROR(VLOOKUP($A742,Data_Raw!$A:$G,6,FALSE),""))</f>
        <v/>
      </c>
      <c r="P742" t="str">
        <f>IF($A742="","",IFERROR(VLOOKUP($A742,Data_Raw!$A:$G,7,FALSE),""))</f>
        <v/>
      </c>
      <c r="Q742" t="str">
        <f>IF($A742="","",SUMIFS(AI_PF!$AP:$AP,AI_PF!$A:$A,$A742))</f>
        <v/>
      </c>
      <c r="R742" t="str">
        <f>IF($A742="","",SUMIFS(AI_PF!$AW:$AW,AI_PF!$A:$A,$A742))</f>
        <v/>
      </c>
      <c r="S742" t="str">
        <f>IF($A742="","",SUMIFS(AI_PF!$AZ:$AZ,AI_PF!$A:$A,$A742))</f>
        <v/>
      </c>
      <c r="T742" t="str">
        <f>IF($A742="","",SUMIFS(AI_PF!$CA:$CA,AI_PF!$A:$A,$A742))</f>
        <v/>
      </c>
      <c r="U742" t="str">
        <f>IF($A742="","",SUMIFS(AI_PF!$CE:$CE,AI_PF!$A:$A,$A742))</f>
        <v/>
      </c>
      <c r="V742" t="str">
        <f>IF($A742="","",IFERROR(VLOOKUP($A742,AI_PF!$A:$CO,93,FALSE),""))</f>
        <v/>
      </c>
      <c r="W742" t="str">
        <f>IF($A742="","",COUNTIF(AI_PF!$A:$A,$A742))</f>
        <v/>
      </c>
      <c r="X742" t="str">
        <f>IF($A742="","",COUNTIF(LookThrough!$A:$A,J742))</f>
        <v/>
      </c>
    </row>
    <row r="743" spans="2:24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IF($A743="","",IFERROR(VLOOKUP($A743,Data_Raw!$A:$G,5,FALSE),""))</f>
        <v/>
      </c>
      <c r="O743" t="str">
        <f>IF($A743="","",IFERROR(VLOOKUP($A743,Data_Raw!$A:$G,6,FALSE),""))</f>
        <v/>
      </c>
      <c r="P743" t="str">
        <f>IF($A743="","",IFERROR(VLOOKUP($A743,Data_Raw!$A:$G,7,FALSE),""))</f>
        <v/>
      </c>
      <c r="Q743" t="str">
        <f>IF($A743="","",SUMIFS(AI_PF!$AP:$AP,AI_PF!$A:$A,$A743))</f>
        <v/>
      </c>
      <c r="R743" t="str">
        <f>IF($A743="","",SUMIFS(AI_PF!$AW:$AW,AI_PF!$A:$A,$A743))</f>
        <v/>
      </c>
      <c r="S743" t="str">
        <f>IF($A743="","",SUMIFS(AI_PF!$AZ:$AZ,AI_PF!$A:$A,$A743))</f>
        <v/>
      </c>
      <c r="T743" t="str">
        <f>IF($A743="","",SUMIFS(AI_PF!$CA:$CA,AI_PF!$A:$A,$A743))</f>
        <v/>
      </c>
      <c r="U743" t="str">
        <f>IF($A743="","",SUMIFS(AI_PF!$CE:$CE,AI_PF!$A:$A,$A743))</f>
        <v/>
      </c>
      <c r="V743" t="str">
        <f>IF($A743="","",IFERROR(VLOOKUP($A743,AI_PF!$A:$CO,93,FALSE),""))</f>
        <v/>
      </c>
      <c r="W743" t="str">
        <f>IF($A743="","",COUNTIF(AI_PF!$A:$A,$A743))</f>
        <v/>
      </c>
      <c r="X743" t="str">
        <f>IF($A743="","",COUNTIF(LookThrough!$A:$A,J743))</f>
        <v/>
      </c>
    </row>
    <row r="744" spans="2:24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IF($A744="","",IFERROR(VLOOKUP($A744,Data_Raw!$A:$G,5,FALSE),""))</f>
        <v/>
      </c>
      <c r="O744" t="str">
        <f>IF($A744="","",IFERROR(VLOOKUP($A744,Data_Raw!$A:$G,6,FALSE),""))</f>
        <v/>
      </c>
      <c r="P744" t="str">
        <f>IF($A744="","",IFERROR(VLOOKUP($A744,Data_Raw!$A:$G,7,FALSE),""))</f>
        <v/>
      </c>
      <c r="Q744" t="str">
        <f>IF($A744="","",SUMIFS(AI_PF!$AP:$AP,AI_PF!$A:$A,$A744))</f>
        <v/>
      </c>
      <c r="R744" t="str">
        <f>IF($A744="","",SUMIFS(AI_PF!$AW:$AW,AI_PF!$A:$A,$A744))</f>
        <v/>
      </c>
      <c r="S744" t="str">
        <f>IF($A744="","",SUMIFS(AI_PF!$AZ:$AZ,AI_PF!$A:$A,$A744))</f>
        <v/>
      </c>
      <c r="T744" t="str">
        <f>IF($A744="","",SUMIFS(AI_PF!$CA:$CA,AI_PF!$A:$A,$A744))</f>
        <v/>
      </c>
      <c r="U744" t="str">
        <f>IF($A744="","",SUMIFS(AI_PF!$CE:$CE,AI_PF!$A:$A,$A744))</f>
        <v/>
      </c>
      <c r="V744" t="str">
        <f>IF($A744="","",IFERROR(VLOOKUP($A744,AI_PF!$A:$CO,93,FALSE),""))</f>
        <v/>
      </c>
      <c r="W744" t="str">
        <f>IF($A744="","",COUNTIF(AI_PF!$A:$A,$A744))</f>
        <v/>
      </c>
      <c r="X744" t="str">
        <f>IF($A744="","",COUNTIF(LookThrough!$A:$A,J744))</f>
        <v/>
      </c>
    </row>
    <row r="745" spans="2:24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IF($A745="","",IFERROR(VLOOKUP($A745,Data_Raw!$A:$G,5,FALSE),""))</f>
        <v/>
      </c>
      <c r="O745" t="str">
        <f>IF($A745="","",IFERROR(VLOOKUP($A745,Data_Raw!$A:$G,6,FALSE),""))</f>
        <v/>
      </c>
      <c r="P745" t="str">
        <f>IF($A745="","",IFERROR(VLOOKUP($A745,Data_Raw!$A:$G,7,FALSE),""))</f>
        <v/>
      </c>
      <c r="Q745" t="str">
        <f>IF($A745="","",SUMIFS(AI_PF!$AP:$AP,AI_PF!$A:$A,$A745))</f>
        <v/>
      </c>
      <c r="R745" t="str">
        <f>IF($A745="","",SUMIFS(AI_PF!$AW:$AW,AI_PF!$A:$A,$A745))</f>
        <v/>
      </c>
      <c r="S745" t="str">
        <f>IF($A745="","",SUMIFS(AI_PF!$AZ:$AZ,AI_PF!$A:$A,$A745))</f>
        <v/>
      </c>
      <c r="T745" t="str">
        <f>IF($A745="","",SUMIFS(AI_PF!$CA:$CA,AI_PF!$A:$A,$A745))</f>
        <v/>
      </c>
      <c r="U745" t="str">
        <f>IF($A745="","",SUMIFS(AI_PF!$CE:$CE,AI_PF!$A:$A,$A745))</f>
        <v/>
      </c>
      <c r="V745" t="str">
        <f>IF($A745="","",IFERROR(VLOOKUP($A745,AI_PF!$A:$CO,93,FALSE),""))</f>
        <v/>
      </c>
      <c r="W745" t="str">
        <f>IF($A745="","",COUNTIF(AI_PF!$A:$A,$A745))</f>
        <v/>
      </c>
      <c r="X745" t="str">
        <f>IF($A745="","",COUNTIF(LookThrough!$A:$A,J745))</f>
        <v/>
      </c>
    </row>
    <row r="746" spans="2:24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IF($A746="","",IFERROR(VLOOKUP($A746,Data_Raw!$A:$G,5,FALSE),""))</f>
        <v/>
      </c>
      <c r="O746" t="str">
        <f>IF($A746="","",IFERROR(VLOOKUP($A746,Data_Raw!$A:$G,6,FALSE),""))</f>
        <v/>
      </c>
      <c r="P746" t="str">
        <f>IF($A746="","",IFERROR(VLOOKUP($A746,Data_Raw!$A:$G,7,FALSE),""))</f>
        <v/>
      </c>
      <c r="Q746" t="str">
        <f>IF($A746="","",SUMIFS(AI_PF!$AP:$AP,AI_PF!$A:$A,$A746))</f>
        <v/>
      </c>
      <c r="R746" t="str">
        <f>IF($A746="","",SUMIFS(AI_PF!$AW:$AW,AI_PF!$A:$A,$A746))</f>
        <v/>
      </c>
      <c r="S746" t="str">
        <f>IF($A746="","",SUMIFS(AI_PF!$AZ:$AZ,AI_PF!$A:$A,$A746))</f>
        <v/>
      </c>
      <c r="T746" t="str">
        <f>IF($A746="","",SUMIFS(AI_PF!$CA:$CA,AI_PF!$A:$A,$A746))</f>
        <v/>
      </c>
      <c r="U746" t="str">
        <f>IF($A746="","",SUMIFS(AI_PF!$CE:$CE,AI_PF!$A:$A,$A746))</f>
        <v/>
      </c>
      <c r="V746" t="str">
        <f>IF($A746="","",IFERROR(VLOOKUP($A746,AI_PF!$A:$CO,93,FALSE),""))</f>
        <v/>
      </c>
      <c r="W746" t="str">
        <f>IF($A746="","",COUNTIF(AI_PF!$A:$A,$A746))</f>
        <v/>
      </c>
      <c r="X746" t="str">
        <f>IF($A746="","",COUNTIF(LookThrough!$A:$A,J746))</f>
        <v/>
      </c>
    </row>
    <row r="747" spans="2:24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IF($A747="","",IFERROR(VLOOKUP($A747,Data_Raw!$A:$G,5,FALSE),""))</f>
        <v/>
      </c>
      <c r="O747" t="str">
        <f>IF($A747="","",IFERROR(VLOOKUP($A747,Data_Raw!$A:$G,6,FALSE),""))</f>
        <v/>
      </c>
      <c r="P747" t="str">
        <f>IF($A747="","",IFERROR(VLOOKUP($A747,Data_Raw!$A:$G,7,FALSE),""))</f>
        <v/>
      </c>
      <c r="Q747" t="str">
        <f>IF($A747="","",SUMIFS(AI_PF!$AP:$AP,AI_PF!$A:$A,$A747))</f>
        <v/>
      </c>
      <c r="R747" t="str">
        <f>IF($A747="","",SUMIFS(AI_PF!$AW:$AW,AI_PF!$A:$A,$A747))</f>
        <v/>
      </c>
      <c r="S747" t="str">
        <f>IF($A747="","",SUMIFS(AI_PF!$AZ:$AZ,AI_PF!$A:$A,$A747))</f>
        <v/>
      </c>
      <c r="T747" t="str">
        <f>IF($A747="","",SUMIFS(AI_PF!$CA:$CA,AI_PF!$A:$A,$A747))</f>
        <v/>
      </c>
      <c r="U747" t="str">
        <f>IF($A747="","",SUMIFS(AI_PF!$CE:$CE,AI_PF!$A:$A,$A747))</f>
        <v/>
      </c>
      <c r="V747" t="str">
        <f>IF($A747="","",IFERROR(VLOOKUP($A747,AI_PF!$A:$CO,93,FALSE),""))</f>
        <v/>
      </c>
      <c r="W747" t="str">
        <f>IF($A747="","",COUNTIF(AI_PF!$A:$A,$A747))</f>
        <v/>
      </c>
      <c r="X747" t="str">
        <f>IF($A747="","",COUNTIF(LookThrough!$A:$A,J747))</f>
        <v/>
      </c>
    </row>
    <row r="748" spans="2:24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IF($A748="","",IFERROR(VLOOKUP($A748,Data_Raw!$A:$G,5,FALSE),""))</f>
        <v/>
      </c>
      <c r="O748" t="str">
        <f>IF($A748="","",IFERROR(VLOOKUP($A748,Data_Raw!$A:$G,6,FALSE),""))</f>
        <v/>
      </c>
      <c r="P748" t="str">
        <f>IF($A748="","",IFERROR(VLOOKUP($A748,Data_Raw!$A:$G,7,FALSE),""))</f>
        <v/>
      </c>
      <c r="Q748" t="str">
        <f>IF($A748="","",SUMIFS(AI_PF!$AP:$AP,AI_PF!$A:$A,$A748))</f>
        <v/>
      </c>
      <c r="R748" t="str">
        <f>IF($A748="","",SUMIFS(AI_PF!$AW:$AW,AI_PF!$A:$A,$A748))</f>
        <v/>
      </c>
      <c r="S748" t="str">
        <f>IF($A748="","",SUMIFS(AI_PF!$AZ:$AZ,AI_PF!$A:$A,$A748))</f>
        <v/>
      </c>
      <c r="T748" t="str">
        <f>IF($A748="","",SUMIFS(AI_PF!$CA:$CA,AI_PF!$A:$A,$A748))</f>
        <v/>
      </c>
      <c r="U748" t="str">
        <f>IF($A748="","",SUMIFS(AI_PF!$CE:$CE,AI_PF!$A:$A,$A748))</f>
        <v/>
      </c>
      <c r="V748" t="str">
        <f>IF($A748="","",IFERROR(VLOOKUP($A748,AI_PF!$A:$CO,93,FALSE),""))</f>
        <v/>
      </c>
      <c r="W748" t="str">
        <f>IF($A748="","",COUNTIF(AI_PF!$A:$A,$A748))</f>
        <v/>
      </c>
      <c r="X748" t="str">
        <f>IF($A748="","",COUNTIF(LookThrough!$A:$A,J748))</f>
        <v/>
      </c>
    </row>
    <row r="749" spans="2:24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IF($A749="","",IFERROR(VLOOKUP($A749,Data_Raw!$A:$G,5,FALSE),""))</f>
        <v/>
      </c>
      <c r="O749" t="str">
        <f>IF($A749="","",IFERROR(VLOOKUP($A749,Data_Raw!$A:$G,6,FALSE),""))</f>
        <v/>
      </c>
      <c r="P749" t="str">
        <f>IF($A749="","",IFERROR(VLOOKUP($A749,Data_Raw!$A:$G,7,FALSE),""))</f>
        <v/>
      </c>
      <c r="Q749" t="str">
        <f>IF($A749="","",SUMIFS(AI_PF!$AP:$AP,AI_PF!$A:$A,$A749))</f>
        <v/>
      </c>
      <c r="R749" t="str">
        <f>IF($A749="","",SUMIFS(AI_PF!$AW:$AW,AI_PF!$A:$A,$A749))</f>
        <v/>
      </c>
      <c r="S749" t="str">
        <f>IF($A749="","",SUMIFS(AI_PF!$AZ:$AZ,AI_PF!$A:$A,$A749))</f>
        <v/>
      </c>
      <c r="T749" t="str">
        <f>IF($A749="","",SUMIFS(AI_PF!$CA:$CA,AI_PF!$A:$A,$A749))</f>
        <v/>
      </c>
      <c r="U749" t="str">
        <f>IF($A749="","",SUMIFS(AI_PF!$CE:$CE,AI_PF!$A:$A,$A749))</f>
        <v/>
      </c>
      <c r="V749" t="str">
        <f>IF($A749="","",IFERROR(VLOOKUP($A749,AI_PF!$A:$CO,93,FALSE),""))</f>
        <v/>
      </c>
      <c r="W749" t="str">
        <f>IF($A749="","",COUNTIF(AI_PF!$A:$A,$A749))</f>
        <v/>
      </c>
      <c r="X749" t="str">
        <f>IF($A749="","",COUNTIF(LookThrough!$A:$A,J749))</f>
        <v/>
      </c>
    </row>
    <row r="750" spans="2:24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IF($A750="","",IFERROR(VLOOKUP($A750,Data_Raw!$A:$G,5,FALSE),""))</f>
        <v/>
      </c>
      <c r="O750" t="str">
        <f>IF($A750="","",IFERROR(VLOOKUP($A750,Data_Raw!$A:$G,6,FALSE),""))</f>
        <v/>
      </c>
      <c r="P750" t="str">
        <f>IF($A750="","",IFERROR(VLOOKUP($A750,Data_Raw!$A:$G,7,FALSE),""))</f>
        <v/>
      </c>
      <c r="Q750" t="str">
        <f>IF($A750="","",SUMIFS(AI_PF!$AP:$AP,AI_PF!$A:$A,$A750))</f>
        <v/>
      </c>
      <c r="R750" t="str">
        <f>IF($A750="","",SUMIFS(AI_PF!$AW:$AW,AI_PF!$A:$A,$A750))</f>
        <v/>
      </c>
      <c r="S750" t="str">
        <f>IF($A750="","",SUMIFS(AI_PF!$AZ:$AZ,AI_PF!$A:$A,$A750))</f>
        <v/>
      </c>
      <c r="T750" t="str">
        <f>IF($A750="","",SUMIFS(AI_PF!$CA:$CA,AI_PF!$A:$A,$A750))</f>
        <v/>
      </c>
      <c r="U750" t="str">
        <f>IF($A750="","",SUMIFS(AI_PF!$CE:$CE,AI_PF!$A:$A,$A750))</f>
        <v/>
      </c>
      <c r="V750" t="str">
        <f>IF($A750="","",IFERROR(VLOOKUP($A750,AI_PF!$A:$CO,93,FALSE),""))</f>
        <v/>
      </c>
      <c r="W750" t="str">
        <f>IF($A750="","",COUNTIF(AI_PF!$A:$A,$A750))</f>
        <v/>
      </c>
      <c r="X750" t="str">
        <f>IF($A750="","",COUNTIF(LookThrough!$A:$A,J750))</f>
        <v/>
      </c>
    </row>
    <row r="751" spans="2:24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IF($A751="","",IFERROR(VLOOKUP($A751,Data_Raw!$A:$G,5,FALSE),""))</f>
        <v/>
      </c>
      <c r="O751" t="str">
        <f>IF($A751="","",IFERROR(VLOOKUP($A751,Data_Raw!$A:$G,6,FALSE),""))</f>
        <v/>
      </c>
      <c r="P751" t="str">
        <f>IF($A751="","",IFERROR(VLOOKUP($A751,Data_Raw!$A:$G,7,FALSE),""))</f>
        <v/>
      </c>
      <c r="Q751" t="str">
        <f>IF($A751="","",SUMIFS(AI_PF!$AP:$AP,AI_PF!$A:$A,$A751))</f>
        <v/>
      </c>
      <c r="R751" t="str">
        <f>IF($A751="","",SUMIFS(AI_PF!$AW:$AW,AI_PF!$A:$A,$A751))</f>
        <v/>
      </c>
      <c r="S751" t="str">
        <f>IF($A751="","",SUMIFS(AI_PF!$AZ:$AZ,AI_PF!$A:$A,$A751))</f>
        <v/>
      </c>
      <c r="T751" t="str">
        <f>IF($A751="","",SUMIFS(AI_PF!$CA:$CA,AI_PF!$A:$A,$A751))</f>
        <v/>
      </c>
      <c r="U751" t="str">
        <f>IF($A751="","",SUMIFS(AI_PF!$CE:$CE,AI_PF!$A:$A,$A751))</f>
        <v/>
      </c>
      <c r="V751" t="str">
        <f>IF($A751="","",IFERROR(VLOOKUP($A751,AI_PF!$A:$CO,93,FALSE),""))</f>
        <v/>
      </c>
      <c r="W751" t="str">
        <f>IF($A751="","",COUNTIF(AI_PF!$A:$A,$A751))</f>
        <v/>
      </c>
      <c r="X751" t="str">
        <f>IF($A751="","",COUNTIF(LookThrough!$A:$A,J751))</f>
        <v/>
      </c>
    </row>
    <row r="752" spans="2:24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IF($A752="","",IFERROR(VLOOKUP($A752,Data_Raw!$A:$G,5,FALSE),""))</f>
        <v/>
      </c>
      <c r="O752" t="str">
        <f>IF($A752="","",IFERROR(VLOOKUP($A752,Data_Raw!$A:$G,6,FALSE),""))</f>
        <v/>
      </c>
      <c r="P752" t="str">
        <f>IF($A752="","",IFERROR(VLOOKUP($A752,Data_Raw!$A:$G,7,FALSE),""))</f>
        <v/>
      </c>
      <c r="Q752" t="str">
        <f>IF($A752="","",SUMIFS(AI_PF!$AP:$AP,AI_PF!$A:$A,$A752))</f>
        <v/>
      </c>
      <c r="R752" t="str">
        <f>IF($A752="","",SUMIFS(AI_PF!$AW:$AW,AI_PF!$A:$A,$A752))</f>
        <v/>
      </c>
      <c r="S752" t="str">
        <f>IF($A752="","",SUMIFS(AI_PF!$AZ:$AZ,AI_PF!$A:$A,$A752))</f>
        <v/>
      </c>
      <c r="T752" t="str">
        <f>IF($A752="","",SUMIFS(AI_PF!$CA:$CA,AI_PF!$A:$A,$A752))</f>
        <v/>
      </c>
      <c r="U752" t="str">
        <f>IF($A752="","",SUMIFS(AI_PF!$CE:$CE,AI_PF!$A:$A,$A752))</f>
        <v/>
      </c>
      <c r="V752" t="str">
        <f>IF($A752="","",IFERROR(VLOOKUP($A752,AI_PF!$A:$CO,93,FALSE),""))</f>
        <v/>
      </c>
      <c r="W752" t="str">
        <f>IF($A752="","",COUNTIF(AI_PF!$A:$A,$A752))</f>
        <v/>
      </c>
      <c r="X752" t="str">
        <f>IF($A752="","",COUNTIF(LookThrough!$A:$A,J752))</f>
        <v/>
      </c>
    </row>
    <row r="753" spans="2:24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IF($A753="","",IFERROR(VLOOKUP($A753,Data_Raw!$A:$G,5,FALSE),""))</f>
        <v/>
      </c>
      <c r="O753" t="str">
        <f>IF($A753="","",IFERROR(VLOOKUP($A753,Data_Raw!$A:$G,6,FALSE),""))</f>
        <v/>
      </c>
      <c r="P753" t="str">
        <f>IF($A753="","",IFERROR(VLOOKUP($A753,Data_Raw!$A:$G,7,FALSE),""))</f>
        <v/>
      </c>
      <c r="Q753" t="str">
        <f>IF($A753="","",SUMIFS(AI_PF!$AP:$AP,AI_PF!$A:$A,$A753))</f>
        <v/>
      </c>
      <c r="R753" t="str">
        <f>IF($A753="","",SUMIFS(AI_PF!$AW:$AW,AI_PF!$A:$A,$A753))</f>
        <v/>
      </c>
      <c r="S753" t="str">
        <f>IF($A753="","",SUMIFS(AI_PF!$AZ:$AZ,AI_PF!$A:$A,$A753))</f>
        <v/>
      </c>
      <c r="T753" t="str">
        <f>IF($A753="","",SUMIFS(AI_PF!$CA:$CA,AI_PF!$A:$A,$A753))</f>
        <v/>
      </c>
      <c r="U753" t="str">
        <f>IF($A753="","",SUMIFS(AI_PF!$CE:$CE,AI_PF!$A:$A,$A753))</f>
        <v/>
      </c>
      <c r="V753" t="str">
        <f>IF($A753="","",IFERROR(VLOOKUP($A753,AI_PF!$A:$CO,93,FALSE),""))</f>
        <v/>
      </c>
      <c r="W753" t="str">
        <f>IF($A753="","",COUNTIF(AI_PF!$A:$A,$A753))</f>
        <v/>
      </c>
      <c r="X753" t="str">
        <f>IF($A753="","",COUNTIF(LookThrough!$A:$A,J753))</f>
        <v/>
      </c>
    </row>
    <row r="754" spans="2:24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IF($A754="","",IFERROR(VLOOKUP($A754,Data_Raw!$A:$G,5,FALSE),""))</f>
        <v/>
      </c>
      <c r="O754" t="str">
        <f>IF($A754="","",IFERROR(VLOOKUP($A754,Data_Raw!$A:$G,6,FALSE),""))</f>
        <v/>
      </c>
      <c r="P754" t="str">
        <f>IF($A754="","",IFERROR(VLOOKUP($A754,Data_Raw!$A:$G,7,FALSE),""))</f>
        <v/>
      </c>
      <c r="Q754" t="str">
        <f>IF($A754="","",SUMIFS(AI_PF!$AP:$AP,AI_PF!$A:$A,$A754))</f>
        <v/>
      </c>
      <c r="R754" t="str">
        <f>IF($A754="","",SUMIFS(AI_PF!$AW:$AW,AI_PF!$A:$A,$A754))</f>
        <v/>
      </c>
      <c r="S754" t="str">
        <f>IF($A754="","",SUMIFS(AI_PF!$AZ:$AZ,AI_PF!$A:$A,$A754))</f>
        <v/>
      </c>
      <c r="T754" t="str">
        <f>IF($A754="","",SUMIFS(AI_PF!$CA:$CA,AI_PF!$A:$A,$A754))</f>
        <v/>
      </c>
      <c r="U754" t="str">
        <f>IF($A754="","",SUMIFS(AI_PF!$CE:$CE,AI_PF!$A:$A,$A754))</f>
        <v/>
      </c>
      <c r="V754" t="str">
        <f>IF($A754="","",IFERROR(VLOOKUP($A754,AI_PF!$A:$CO,93,FALSE),""))</f>
        <v/>
      </c>
      <c r="W754" t="str">
        <f>IF($A754="","",COUNTIF(AI_PF!$A:$A,$A754))</f>
        <v/>
      </c>
      <c r="X754" t="str">
        <f>IF($A754="","",COUNTIF(LookThrough!$A:$A,J754))</f>
        <v/>
      </c>
    </row>
    <row r="755" spans="2:24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IF($A755="","",IFERROR(VLOOKUP($A755,Data_Raw!$A:$G,5,FALSE),""))</f>
        <v/>
      </c>
      <c r="O755" t="str">
        <f>IF($A755="","",IFERROR(VLOOKUP($A755,Data_Raw!$A:$G,6,FALSE),""))</f>
        <v/>
      </c>
      <c r="P755" t="str">
        <f>IF($A755="","",IFERROR(VLOOKUP($A755,Data_Raw!$A:$G,7,FALSE),""))</f>
        <v/>
      </c>
      <c r="Q755" t="str">
        <f>IF($A755="","",SUMIFS(AI_PF!$AP:$AP,AI_PF!$A:$A,$A755))</f>
        <v/>
      </c>
      <c r="R755" t="str">
        <f>IF($A755="","",SUMIFS(AI_PF!$AW:$AW,AI_PF!$A:$A,$A755))</f>
        <v/>
      </c>
      <c r="S755" t="str">
        <f>IF($A755="","",SUMIFS(AI_PF!$AZ:$AZ,AI_PF!$A:$A,$A755))</f>
        <v/>
      </c>
      <c r="T755" t="str">
        <f>IF($A755="","",SUMIFS(AI_PF!$CA:$CA,AI_PF!$A:$A,$A755))</f>
        <v/>
      </c>
      <c r="U755" t="str">
        <f>IF($A755="","",SUMIFS(AI_PF!$CE:$CE,AI_PF!$A:$A,$A755))</f>
        <v/>
      </c>
      <c r="V755" t="str">
        <f>IF($A755="","",IFERROR(VLOOKUP($A755,AI_PF!$A:$CO,93,FALSE),""))</f>
        <v/>
      </c>
      <c r="W755" t="str">
        <f>IF($A755="","",COUNTIF(AI_PF!$A:$A,$A755))</f>
        <v/>
      </c>
      <c r="X755" t="str">
        <f>IF($A755="","",COUNTIF(LookThrough!$A:$A,J755))</f>
        <v/>
      </c>
    </row>
    <row r="756" spans="2:24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IF($A756="","",IFERROR(VLOOKUP($A756,Data_Raw!$A:$G,5,FALSE),""))</f>
        <v/>
      </c>
      <c r="O756" t="str">
        <f>IF($A756="","",IFERROR(VLOOKUP($A756,Data_Raw!$A:$G,6,FALSE),""))</f>
        <v/>
      </c>
      <c r="P756" t="str">
        <f>IF($A756="","",IFERROR(VLOOKUP($A756,Data_Raw!$A:$G,7,FALSE),""))</f>
        <v/>
      </c>
      <c r="Q756" t="str">
        <f>IF($A756="","",SUMIFS(AI_PF!$AP:$AP,AI_PF!$A:$A,$A756))</f>
        <v/>
      </c>
      <c r="R756" t="str">
        <f>IF($A756="","",SUMIFS(AI_PF!$AW:$AW,AI_PF!$A:$A,$A756))</f>
        <v/>
      </c>
      <c r="S756" t="str">
        <f>IF($A756="","",SUMIFS(AI_PF!$AZ:$AZ,AI_PF!$A:$A,$A756))</f>
        <v/>
      </c>
      <c r="T756" t="str">
        <f>IF($A756="","",SUMIFS(AI_PF!$CA:$CA,AI_PF!$A:$A,$A756))</f>
        <v/>
      </c>
      <c r="U756" t="str">
        <f>IF($A756="","",SUMIFS(AI_PF!$CE:$CE,AI_PF!$A:$A,$A756))</f>
        <v/>
      </c>
      <c r="V756" t="str">
        <f>IF($A756="","",IFERROR(VLOOKUP($A756,AI_PF!$A:$CO,93,FALSE),""))</f>
        <v/>
      </c>
      <c r="W756" t="str">
        <f>IF($A756="","",COUNTIF(AI_PF!$A:$A,$A756))</f>
        <v/>
      </c>
      <c r="X756" t="str">
        <f>IF($A756="","",COUNTIF(LookThrough!$A:$A,J756))</f>
        <v/>
      </c>
    </row>
    <row r="757" spans="2:24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IF($A757="","",IFERROR(VLOOKUP($A757,Data_Raw!$A:$G,5,FALSE),""))</f>
        <v/>
      </c>
      <c r="O757" t="str">
        <f>IF($A757="","",IFERROR(VLOOKUP($A757,Data_Raw!$A:$G,6,FALSE),""))</f>
        <v/>
      </c>
      <c r="P757" t="str">
        <f>IF($A757="","",IFERROR(VLOOKUP($A757,Data_Raw!$A:$G,7,FALSE),""))</f>
        <v/>
      </c>
      <c r="Q757" t="str">
        <f>IF($A757="","",SUMIFS(AI_PF!$AP:$AP,AI_PF!$A:$A,$A757))</f>
        <v/>
      </c>
      <c r="R757" t="str">
        <f>IF($A757="","",SUMIFS(AI_PF!$AW:$AW,AI_PF!$A:$A,$A757))</f>
        <v/>
      </c>
      <c r="S757" t="str">
        <f>IF($A757="","",SUMIFS(AI_PF!$AZ:$AZ,AI_PF!$A:$A,$A757))</f>
        <v/>
      </c>
      <c r="T757" t="str">
        <f>IF($A757="","",SUMIFS(AI_PF!$CA:$CA,AI_PF!$A:$A,$A757))</f>
        <v/>
      </c>
      <c r="U757" t="str">
        <f>IF($A757="","",SUMIFS(AI_PF!$CE:$CE,AI_PF!$A:$A,$A757))</f>
        <v/>
      </c>
      <c r="V757" t="str">
        <f>IF($A757="","",IFERROR(VLOOKUP($A757,AI_PF!$A:$CO,93,FALSE),""))</f>
        <v/>
      </c>
      <c r="W757" t="str">
        <f>IF($A757="","",COUNTIF(AI_PF!$A:$A,$A757))</f>
        <v/>
      </c>
      <c r="X757" t="str">
        <f>IF($A757="","",COUNTIF(LookThrough!$A:$A,J757))</f>
        <v/>
      </c>
    </row>
    <row r="758" spans="2:24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IF($A758="","",IFERROR(VLOOKUP($A758,Data_Raw!$A:$G,5,FALSE),""))</f>
        <v/>
      </c>
      <c r="O758" t="str">
        <f>IF($A758="","",IFERROR(VLOOKUP($A758,Data_Raw!$A:$G,6,FALSE),""))</f>
        <v/>
      </c>
      <c r="P758" t="str">
        <f>IF($A758="","",IFERROR(VLOOKUP($A758,Data_Raw!$A:$G,7,FALSE),""))</f>
        <v/>
      </c>
      <c r="Q758" t="str">
        <f>IF($A758="","",SUMIFS(AI_PF!$AP:$AP,AI_PF!$A:$A,$A758))</f>
        <v/>
      </c>
      <c r="R758" t="str">
        <f>IF($A758="","",SUMIFS(AI_PF!$AW:$AW,AI_PF!$A:$A,$A758))</f>
        <v/>
      </c>
      <c r="S758" t="str">
        <f>IF($A758="","",SUMIFS(AI_PF!$AZ:$AZ,AI_PF!$A:$A,$A758))</f>
        <v/>
      </c>
      <c r="T758" t="str">
        <f>IF($A758="","",SUMIFS(AI_PF!$CA:$CA,AI_PF!$A:$A,$A758))</f>
        <v/>
      </c>
      <c r="U758" t="str">
        <f>IF($A758="","",SUMIFS(AI_PF!$CE:$CE,AI_PF!$A:$A,$A758))</f>
        <v/>
      </c>
      <c r="V758" t="str">
        <f>IF($A758="","",IFERROR(VLOOKUP($A758,AI_PF!$A:$CO,93,FALSE),""))</f>
        <v/>
      </c>
      <c r="W758" t="str">
        <f>IF($A758="","",COUNTIF(AI_PF!$A:$A,$A758))</f>
        <v/>
      </c>
      <c r="X758" t="str">
        <f>IF($A758="","",COUNTIF(LookThrough!$A:$A,J758))</f>
        <v/>
      </c>
    </row>
    <row r="759" spans="2:24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IF($A759="","",IFERROR(VLOOKUP($A759,Data_Raw!$A:$G,5,FALSE),""))</f>
        <v/>
      </c>
      <c r="O759" t="str">
        <f>IF($A759="","",IFERROR(VLOOKUP($A759,Data_Raw!$A:$G,6,FALSE),""))</f>
        <v/>
      </c>
      <c r="P759" t="str">
        <f>IF($A759="","",IFERROR(VLOOKUP($A759,Data_Raw!$A:$G,7,FALSE),""))</f>
        <v/>
      </c>
      <c r="Q759" t="str">
        <f>IF($A759="","",SUMIFS(AI_PF!$AP:$AP,AI_PF!$A:$A,$A759))</f>
        <v/>
      </c>
      <c r="R759" t="str">
        <f>IF($A759="","",SUMIFS(AI_PF!$AW:$AW,AI_PF!$A:$A,$A759))</f>
        <v/>
      </c>
      <c r="S759" t="str">
        <f>IF($A759="","",SUMIFS(AI_PF!$AZ:$AZ,AI_PF!$A:$A,$A759))</f>
        <v/>
      </c>
      <c r="T759" t="str">
        <f>IF($A759="","",SUMIFS(AI_PF!$CA:$CA,AI_PF!$A:$A,$A759))</f>
        <v/>
      </c>
      <c r="U759" t="str">
        <f>IF($A759="","",SUMIFS(AI_PF!$CE:$CE,AI_PF!$A:$A,$A759))</f>
        <v/>
      </c>
      <c r="V759" t="str">
        <f>IF($A759="","",IFERROR(VLOOKUP($A759,AI_PF!$A:$CO,93,FALSE),""))</f>
        <v/>
      </c>
      <c r="W759" t="str">
        <f>IF($A759="","",COUNTIF(AI_PF!$A:$A,$A759))</f>
        <v/>
      </c>
      <c r="X759" t="str">
        <f>IF($A759="","",COUNTIF(LookThrough!$A:$A,J759))</f>
        <v/>
      </c>
    </row>
    <row r="760" spans="2:24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IF($A760="","",IFERROR(VLOOKUP($A760,Data_Raw!$A:$G,5,FALSE),""))</f>
        <v/>
      </c>
      <c r="O760" t="str">
        <f>IF($A760="","",IFERROR(VLOOKUP($A760,Data_Raw!$A:$G,6,FALSE),""))</f>
        <v/>
      </c>
      <c r="P760" t="str">
        <f>IF($A760="","",IFERROR(VLOOKUP($A760,Data_Raw!$A:$G,7,FALSE),""))</f>
        <v/>
      </c>
      <c r="Q760" t="str">
        <f>IF($A760="","",SUMIFS(AI_PF!$AP:$AP,AI_PF!$A:$A,$A760))</f>
        <v/>
      </c>
      <c r="R760" t="str">
        <f>IF($A760="","",SUMIFS(AI_PF!$AW:$AW,AI_PF!$A:$A,$A760))</f>
        <v/>
      </c>
      <c r="S760" t="str">
        <f>IF($A760="","",SUMIFS(AI_PF!$AZ:$AZ,AI_PF!$A:$A,$A760))</f>
        <v/>
      </c>
      <c r="T760" t="str">
        <f>IF($A760="","",SUMIFS(AI_PF!$CA:$CA,AI_PF!$A:$A,$A760))</f>
        <v/>
      </c>
      <c r="U760" t="str">
        <f>IF($A760="","",SUMIFS(AI_PF!$CE:$CE,AI_PF!$A:$A,$A760))</f>
        <v/>
      </c>
      <c r="V760" t="str">
        <f>IF($A760="","",IFERROR(VLOOKUP($A760,AI_PF!$A:$CO,93,FALSE),""))</f>
        <v/>
      </c>
      <c r="W760" t="str">
        <f>IF($A760="","",COUNTIF(AI_PF!$A:$A,$A760))</f>
        <v/>
      </c>
      <c r="X760" t="str">
        <f>IF($A760="","",COUNTIF(LookThrough!$A:$A,J760))</f>
        <v/>
      </c>
    </row>
    <row r="761" spans="2:24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IF($A761="","",IFERROR(VLOOKUP($A761,Data_Raw!$A:$G,5,FALSE),""))</f>
        <v/>
      </c>
      <c r="O761" t="str">
        <f>IF($A761="","",IFERROR(VLOOKUP($A761,Data_Raw!$A:$G,6,FALSE),""))</f>
        <v/>
      </c>
      <c r="P761" t="str">
        <f>IF($A761="","",IFERROR(VLOOKUP($A761,Data_Raw!$A:$G,7,FALSE),""))</f>
        <v/>
      </c>
      <c r="Q761" t="str">
        <f>IF($A761="","",SUMIFS(AI_PF!$AP:$AP,AI_PF!$A:$A,$A761))</f>
        <v/>
      </c>
      <c r="R761" t="str">
        <f>IF($A761="","",SUMIFS(AI_PF!$AW:$AW,AI_PF!$A:$A,$A761))</f>
        <v/>
      </c>
      <c r="S761" t="str">
        <f>IF($A761="","",SUMIFS(AI_PF!$AZ:$AZ,AI_PF!$A:$A,$A761))</f>
        <v/>
      </c>
      <c r="T761" t="str">
        <f>IF($A761="","",SUMIFS(AI_PF!$CA:$CA,AI_PF!$A:$A,$A761))</f>
        <v/>
      </c>
      <c r="U761" t="str">
        <f>IF($A761="","",SUMIFS(AI_PF!$CE:$CE,AI_PF!$A:$A,$A761))</f>
        <v/>
      </c>
      <c r="V761" t="str">
        <f>IF($A761="","",IFERROR(VLOOKUP($A761,AI_PF!$A:$CO,93,FALSE),""))</f>
        <v/>
      </c>
      <c r="W761" t="str">
        <f>IF($A761="","",COUNTIF(AI_PF!$A:$A,$A761))</f>
        <v/>
      </c>
      <c r="X761" t="str">
        <f>IF($A761="","",COUNTIF(LookThrough!$A:$A,J761))</f>
        <v/>
      </c>
    </row>
    <row r="762" spans="2:24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IF($A762="","",IFERROR(VLOOKUP($A762,Data_Raw!$A:$G,5,FALSE),""))</f>
        <v/>
      </c>
      <c r="O762" t="str">
        <f>IF($A762="","",IFERROR(VLOOKUP($A762,Data_Raw!$A:$G,6,FALSE),""))</f>
        <v/>
      </c>
      <c r="P762" t="str">
        <f>IF($A762="","",IFERROR(VLOOKUP($A762,Data_Raw!$A:$G,7,FALSE),""))</f>
        <v/>
      </c>
      <c r="Q762" t="str">
        <f>IF($A762="","",SUMIFS(AI_PF!$AP:$AP,AI_PF!$A:$A,$A762))</f>
        <v/>
      </c>
      <c r="R762" t="str">
        <f>IF($A762="","",SUMIFS(AI_PF!$AW:$AW,AI_PF!$A:$A,$A762))</f>
        <v/>
      </c>
      <c r="S762" t="str">
        <f>IF($A762="","",SUMIFS(AI_PF!$AZ:$AZ,AI_PF!$A:$A,$A762))</f>
        <v/>
      </c>
      <c r="T762" t="str">
        <f>IF($A762="","",SUMIFS(AI_PF!$CA:$CA,AI_PF!$A:$A,$A762))</f>
        <v/>
      </c>
      <c r="U762" t="str">
        <f>IF($A762="","",SUMIFS(AI_PF!$CE:$CE,AI_PF!$A:$A,$A762))</f>
        <v/>
      </c>
      <c r="V762" t="str">
        <f>IF($A762="","",IFERROR(VLOOKUP($A762,AI_PF!$A:$CO,93,FALSE),""))</f>
        <v/>
      </c>
      <c r="W762" t="str">
        <f>IF($A762="","",COUNTIF(AI_PF!$A:$A,$A762))</f>
        <v/>
      </c>
      <c r="X762" t="str">
        <f>IF($A762="","",COUNTIF(LookThrough!$A:$A,J762))</f>
        <v/>
      </c>
    </row>
    <row r="763" spans="2:24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IF($A763="","",IFERROR(VLOOKUP($A763,Data_Raw!$A:$G,5,FALSE),""))</f>
        <v/>
      </c>
      <c r="O763" t="str">
        <f>IF($A763="","",IFERROR(VLOOKUP($A763,Data_Raw!$A:$G,6,FALSE),""))</f>
        <v/>
      </c>
      <c r="P763" t="str">
        <f>IF($A763="","",IFERROR(VLOOKUP($A763,Data_Raw!$A:$G,7,FALSE),""))</f>
        <v/>
      </c>
      <c r="Q763" t="str">
        <f>IF($A763="","",SUMIFS(AI_PF!$AP:$AP,AI_PF!$A:$A,$A763))</f>
        <v/>
      </c>
      <c r="R763" t="str">
        <f>IF($A763="","",SUMIFS(AI_PF!$AW:$AW,AI_PF!$A:$A,$A763))</f>
        <v/>
      </c>
      <c r="S763" t="str">
        <f>IF($A763="","",SUMIFS(AI_PF!$AZ:$AZ,AI_PF!$A:$A,$A763))</f>
        <v/>
      </c>
      <c r="T763" t="str">
        <f>IF($A763="","",SUMIFS(AI_PF!$CA:$CA,AI_PF!$A:$A,$A763))</f>
        <v/>
      </c>
      <c r="U763" t="str">
        <f>IF($A763="","",SUMIFS(AI_PF!$CE:$CE,AI_PF!$A:$A,$A763))</f>
        <v/>
      </c>
      <c r="V763" t="str">
        <f>IF($A763="","",IFERROR(VLOOKUP($A763,AI_PF!$A:$CO,93,FALSE),""))</f>
        <v/>
      </c>
      <c r="W763" t="str">
        <f>IF($A763="","",COUNTIF(AI_PF!$A:$A,$A763))</f>
        <v/>
      </c>
      <c r="X763" t="str">
        <f>IF($A763="","",COUNTIF(LookThrough!$A:$A,J763))</f>
        <v/>
      </c>
    </row>
    <row r="764" spans="2:24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IF($A764="","",IFERROR(VLOOKUP($A764,Data_Raw!$A:$G,5,FALSE),""))</f>
        <v/>
      </c>
      <c r="O764" t="str">
        <f>IF($A764="","",IFERROR(VLOOKUP($A764,Data_Raw!$A:$G,6,FALSE),""))</f>
        <v/>
      </c>
      <c r="P764" t="str">
        <f>IF($A764="","",IFERROR(VLOOKUP($A764,Data_Raw!$A:$G,7,FALSE),""))</f>
        <v/>
      </c>
      <c r="Q764" t="str">
        <f>IF($A764="","",SUMIFS(AI_PF!$AP:$AP,AI_PF!$A:$A,$A764))</f>
        <v/>
      </c>
      <c r="R764" t="str">
        <f>IF($A764="","",SUMIFS(AI_PF!$AW:$AW,AI_PF!$A:$A,$A764))</f>
        <v/>
      </c>
      <c r="S764" t="str">
        <f>IF($A764="","",SUMIFS(AI_PF!$AZ:$AZ,AI_PF!$A:$A,$A764))</f>
        <v/>
      </c>
      <c r="T764" t="str">
        <f>IF($A764="","",SUMIFS(AI_PF!$CA:$CA,AI_PF!$A:$A,$A764))</f>
        <v/>
      </c>
      <c r="U764" t="str">
        <f>IF($A764="","",SUMIFS(AI_PF!$CE:$CE,AI_PF!$A:$A,$A764))</f>
        <v/>
      </c>
      <c r="V764" t="str">
        <f>IF($A764="","",IFERROR(VLOOKUP($A764,AI_PF!$A:$CO,93,FALSE),""))</f>
        <v/>
      </c>
      <c r="W764" t="str">
        <f>IF($A764="","",COUNTIF(AI_PF!$A:$A,$A764))</f>
        <v/>
      </c>
      <c r="X764" t="str">
        <f>IF($A764="","",COUNTIF(LookThrough!$A:$A,J764))</f>
        <v/>
      </c>
    </row>
    <row r="765" spans="2:24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IF($A765="","",IFERROR(VLOOKUP($A765,Data_Raw!$A:$G,5,FALSE),""))</f>
        <v/>
      </c>
      <c r="O765" t="str">
        <f>IF($A765="","",IFERROR(VLOOKUP($A765,Data_Raw!$A:$G,6,FALSE),""))</f>
        <v/>
      </c>
      <c r="P765" t="str">
        <f>IF($A765="","",IFERROR(VLOOKUP($A765,Data_Raw!$A:$G,7,FALSE),""))</f>
        <v/>
      </c>
      <c r="Q765" t="str">
        <f>IF($A765="","",SUMIFS(AI_PF!$AP:$AP,AI_PF!$A:$A,$A765))</f>
        <v/>
      </c>
      <c r="R765" t="str">
        <f>IF($A765="","",SUMIFS(AI_PF!$AW:$AW,AI_PF!$A:$A,$A765))</f>
        <v/>
      </c>
      <c r="S765" t="str">
        <f>IF($A765="","",SUMIFS(AI_PF!$AZ:$AZ,AI_PF!$A:$A,$A765))</f>
        <v/>
      </c>
      <c r="T765" t="str">
        <f>IF($A765="","",SUMIFS(AI_PF!$CA:$CA,AI_PF!$A:$A,$A765))</f>
        <v/>
      </c>
      <c r="U765" t="str">
        <f>IF($A765="","",SUMIFS(AI_PF!$CE:$CE,AI_PF!$A:$A,$A765))</f>
        <v/>
      </c>
      <c r="V765" t="str">
        <f>IF($A765="","",IFERROR(VLOOKUP($A765,AI_PF!$A:$CO,93,FALSE),""))</f>
        <v/>
      </c>
      <c r="W765" t="str">
        <f>IF($A765="","",COUNTIF(AI_PF!$A:$A,$A765))</f>
        <v/>
      </c>
      <c r="X765" t="str">
        <f>IF($A765="","",COUNTIF(LookThrough!$A:$A,J765))</f>
        <v/>
      </c>
    </row>
    <row r="766" spans="2:24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IF($A766="","",IFERROR(VLOOKUP($A766,Data_Raw!$A:$G,5,FALSE),""))</f>
        <v/>
      </c>
      <c r="O766" t="str">
        <f>IF($A766="","",IFERROR(VLOOKUP($A766,Data_Raw!$A:$G,6,FALSE),""))</f>
        <v/>
      </c>
      <c r="P766" t="str">
        <f>IF($A766="","",IFERROR(VLOOKUP($A766,Data_Raw!$A:$G,7,FALSE),""))</f>
        <v/>
      </c>
      <c r="Q766" t="str">
        <f>IF($A766="","",SUMIFS(AI_PF!$AP:$AP,AI_PF!$A:$A,$A766))</f>
        <v/>
      </c>
      <c r="R766" t="str">
        <f>IF($A766="","",SUMIFS(AI_PF!$AW:$AW,AI_PF!$A:$A,$A766))</f>
        <v/>
      </c>
      <c r="S766" t="str">
        <f>IF($A766="","",SUMIFS(AI_PF!$AZ:$AZ,AI_PF!$A:$A,$A766))</f>
        <v/>
      </c>
      <c r="T766" t="str">
        <f>IF($A766="","",SUMIFS(AI_PF!$CA:$CA,AI_PF!$A:$A,$A766))</f>
        <v/>
      </c>
      <c r="U766" t="str">
        <f>IF($A766="","",SUMIFS(AI_PF!$CE:$CE,AI_PF!$A:$A,$A766))</f>
        <v/>
      </c>
      <c r="V766" t="str">
        <f>IF($A766="","",IFERROR(VLOOKUP($A766,AI_PF!$A:$CO,93,FALSE),""))</f>
        <v/>
      </c>
      <c r="W766" t="str">
        <f>IF($A766="","",COUNTIF(AI_PF!$A:$A,$A766))</f>
        <v/>
      </c>
      <c r="X766" t="str">
        <f>IF($A766="","",COUNTIF(LookThrough!$A:$A,J766))</f>
        <v/>
      </c>
    </row>
    <row r="767" spans="2:24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IF($A767="","",IFERROR(VLOOKUP($A767,Data_Raw!$A:$G,5,FALSE),""))</f>
        <v/>
      </c>
      <c r="O767" t="str">
        <f>IF($A767="","",IFERROR(VLOOKUP($A767,Data_Raw!$A:$G,6,FALSE),""))</f>
        <v/>
      </c>
      <c r="P767" t="str">
        <f>IF($A767="","",IFERROR(VLOOKUP($A767,Data_Raw!$A:$G,7,FALSE),""))</f>
        <v/>
      </c>
      <c r="Q767" t="str">
        <f>IF($A767="","",SUMIFS(AI_PF!$AP:$AP,AI_PF!$A:$A,$A767))</f>
        <v/>
      </c>
      <c r="R767" t="str">
        <f>IF($A767="","",SUMIFS(AI_PF!$AW:$AW,AI_PF!$A:$A,$A767))</f>
        <v/>
      </c>
      <c r="S767" t="str">
        <f>IF($A767="","",SUMIFS(AI_PF!$AZ:$AZ,AI_PF!$A:$A,$A767))</f>
        <v/>
      </c>
      <c r="T767" t="str">
        <f>IF($A767="","",SUMIFS(AI_PF!$CA:$CA,AI_PF!$A:$A,$A767))</f>
        <v/>
      </c>
      <c r="U767" t="str">
        <f>IF($A767="","",SUMIFS(AI_PF!$CE:$CE,AI_PF!$A:$A,$A767))</f>
        <v/>
      </c>
      <c r="V767" t="str">
        <f>IF($A767="","",IFERROR(VLOOKUP($A767,AI_PF!$A:$CO,93,FALSE),""))</f>
        <v/>
      </c>
      <c r="W767" t="str">
        <f>IF($A767="","",COUNTIF(AI_PF!$A:$A,$A767))</f>
        <v/>
      </c>
      <c r="X767" t="str">
        <f>IF($A767="","",COUNTIF(LookThrough!$A:$A,J767))</f>
        <v/>
      </c>
    </row>
    <row r="768" spans="2:24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IF($A768="","",IFERROR(VLOOKUP($A768,Data_Raw!$A:$G,5,FALSE),""))</f>
        <v/>
      </c>
      <c r="O768" t="str">
        <f>IF($A768="","",IFERROR(VLOOKUP($A768,Data_Raw!$A:$G,6,FALSE),""))</f>
        <v/>
      </c>
      <c r="P768" t="str">
        <f>IF($A768="","",IFERROR(VLOOKUP($A768,Data_Raw!$A:$G,7,FALSE),""))</f>
        <v/>
      </c>
      <c r="Q768" t="str">
        <f>IF($A768="","",SUMIFS(AI_PF!$AP:$AP,AI_PF!$A:$A,$A768))</f>
        <v/>
      </c>
      <c r="R768" t="str">
        <f>IF($A768="","",SUMIFS(AI_PF!$AW:$AW,AI_PF!$A:$A,$A768))</f>
        <v/>
      </c>
      <c r="S768" t="str">
        <f>IF($A768="","",SUMIFS(AI_PF!$AZ:$AZ,AI_PF!$A:$A,$A768))</f>
        <v/>
      </c>
      <c r="T768" t="str">
        <f>IF($A768="","",SUMIFS(AI_PF!$CA:$CA,AI_PF!$A:$A,$A768))</f>
        <v/>
      </c>
      <c r="U768" t="str">
        <f>IF($A768="","",SUMIFS(AI_PF!$CE:$CE,AI_PF!$A:$A,$A768))</f>
        <v/>
      </c>
      <c r="V768" t="str">
        <f>IF($A768="","",IFERROR(VLOOKUP($A768,AI_PF!$A:$CO,93,FALSE),""))</f>
        <v/>
      </c>
      <c r="W768" t="str">
        <f>IF($A768="","",COUNTIF(AI_PF!$A:$A,$A768))</f>
        <v/>
      </c>
      <c r="X768" t="str">
        <f>IF($A768="","",COUNTIF(LookThrough!$A:$A,J768))</f>
        <v/>
      </c>
    </row>
    <row r="769" spans="2:24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IF($A769="","",IFERROR(VLOOKUP($A769,Data_Raw!$A:$G,5,FALSE),""))</f>
        <v/>
      </c>
      <c r="O769" t="str">
        <f>IF($A769="","",IFERROR(VLOOKUP($A769,Data_Raw!$A:$G,6,FALSE),""))</f>
        <v/>
      </c>
      <c r="P769" t="str">
        <f>IF($A769="","",IFERROR(VLOOKUP($A769,Data_Raw!$A:$G,7,FALSE),""))</f>
        <v/>
      </c>
      <c r="Q769" t="str">
        <f>IF($A769="","",SUMIFS(AI_PF!$AP:$AP,AI_PF!$A:$A,$A769))</f>
        <v/>
      </c>
      <c r="R769" t="str">
        <f>IF($A769="","",SUMIFS(AI_PF!$AW:$AW,AI_PF!$A:$A,$A769))</f>
        <v/>
      </c>
      <c r="S769" t="str">
        <f>IF($A769="","",SUMIFS(AI_PF!$AZ:$AZ,AI_PF!$A:$A,$A769))</f>
        <v/>
      </c>
      <c r="T769" t="str">
        <f>IF($A769="","",SUMIFS(AI_PF!$CA:$CA,AI_PF!$A:$A,$A769))</f>
        <v/>
      </c>
      <c r="U769" t="str">
        <f>IF($A769="","",SUMIFS(AI_PF!$CE:$CE,AI_PF!$A:$A,$A769))</f>
        <v/>
      </c>
      <c r="V769" t="str">
        <f>IF($A769="","",IFERROR(VLOOKUP($A769,AI_PF!$A:$CO,93,FALSE),""))</f>
        <v/>
      </c>
      <c r="W769" t="str">
        <f>IF($A769="","",COUNTIF(AI_PF!$A:$A,$A769))</f>
        <v/>
      </c>
      <c r="X769" t="str">
        <f>IF($A769="","",COUNTIF(LookThrough!$A:$A,J769))</f>
        <v/>
      </c>
    </row>
    <row r="770" spans="2:24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IF($A770="","",IFERROR(VLOOKUP($A770,Data_Raw!$A:$G,5,FALSE),""))</f>
        <v/>
      </c>
      <c r="O770" t="str">
        <f>IF($A770="","",IFERROR(VLOOKUP($A770,Data_Raw!$A:$G,6,FALSE),""))</f>
        <v/>
      </c>
      <c r="P770" t="str">
        <f>IF($A770="","",IFERROR(VLOOKUP($A770,Data_Raw!$A:$G,7,FALSE),""))</f>
        <v/>
      </c>
      <c r="Q770" t="str">
        <f>IF($A770="","",SUMIFS(AI_PF!$AP:$AP,AI_PF!$A:$A,$A770))</f>
        <v/>
      </c>
      <c r="R770" t="str">
        <f>IF($A770="","",SUMIFS(AI_PF!$AW:$AW,AI_PF!$A:$A,$A770))</f>
        <v/>
      </c>
      <c r="S770" t="str">
        <f>IF($A770="","",SUMIFS(AI_PF!$AZ:$AZ,AI_PF!$A:$A,$A770))</f>
        <v/>
      </c>
      <c r="T770" t="str">
        <f>IF($A770="","",SUMIFS(AI_PF!$CA:$CA,AI_PF!$A:$A,$A770))</f>
        <v/>
      </c>
      <c r="U770" t="str">
        <f>IF($A770="","",SUMIFS(AI_PF!$CE:$CE,AI_PF!$A:$A,$A770))</f>
        <v/>
      </c>
      <c r="V770" t="str">
        <f>IF($A770="","",IFERROR(VLOOKUP($A770,AI_PF!$A:$CO,93,FALSE),""))</f>
        <v/>
      </c>
      <c r="W770" t="str">
        <f>IF($A770="","",COUNTIF(AI_PF!$A:$A,$A770))</f>
        <v/>
      </c>
      <c r="X770" t="str">
        <f>IF($A770="","",COUNTIF(LookThrough!$A:$A,J770))</f>
        <v/>
      </c>
    </row>
    <row r="771" spans="2:24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IF($A771="","",IFERROR(VLOOKUP($A771,Data_Raw!$A:$G,5,FALSE),""))</f>
        <v/>
      </c>
      <c r="O771" t="str">
        <f>IF($A771="","",IFERROR(VLOOKUP($A771,Data_Raw!$A:$G,6,FALSE),""))</f>
        <v/>
      </c>
      <c r="P771" t="str">
        <f>IF($A771="","",IFERROR(VLOOKUP($A771,Data_Raw!$A:$G,7,FALSE),""))</f>
        <v/>
      </c>
      <c r="Q771" t="str">
        <f>IF($A771="","",SUMIFS(AI_PF!$AP:$AP,AI_PF!$A:$A,$A771))</f>
        <v/>
      </c>
      <c r="R771" t="str">
        <f>IF($A771="","",SUMIFS(AI_PF!$AW:$AW,AI_PF!$A:$A,$A771))</f>
        <v/>
      </c>
      <c r="S771" t="str">
        <f>IF($A771="","",SUMIFS(AI_PF!$AZ:$AZ,AI_PF!$A:$A,$A771))</f>
        <v/>
      </c>
      <c r="T771" t="str">
        <f>IF($A771="","",SUMIFS(AI_PF!$CA:$CA,AI_PF!$A:$A,$A771))</f>
        <v/>
      </c>
      <c r="U771" t="str">
        <f>IF($A771="","",SUMIFS(AI_PF!$CE:$CE,AI_PF!$A:$A,$A771))</f>
        <v/>
      </c>
      <c r="V771" t="str">
        <f>IF($A771="","",IFERROR(VLOOKUP($A771,AI_PF!$A:$CO,93,FALSE),""))</f>
        <v/>
      </c>
      <c r="W771" t="str">
        <f>IF($A771="","",COUNTIF(AI_PF!$A:$A,$A771))</f>
        <v/>
      </c>
      <c r="X771" t="str">
        <f>IF($A771="","",COUNTIF(LookThrough!$A:$A,J771))</f>
        <v/>
      </c>
    </row>
    <row r="772" spans="2:24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IF($A772="","",IFERROR(VLOOKUP($A772,Data_Raw!$A:$G,5,FALSE),""))</f>
        <v/>
      </c>
      <c r="O772" t="str">
        <f>IF($A772="","",IFERROR(VLOOKUP($A772,Data_Raw!$A:$G,6,FALSE),""))</f>
        <v/>
      </c>
      <c r="P772" t="str">
        <f>IF($A772="","",IFERROR(VLOOKUP($A772,Data_Raw!$A:$G,7,FALSE),""))</f>
        <v/>
      </c>
      <c r="Q772" t="str">
        <f>IF($A772="","",SUMIFS(AI_PF!$AP:$AP,AI_PF!$A:$A,$A772))</f>
        <v/>
      </c>
      <c r="R772" t="str">
        <f>IF($A772="","",SUMIFS(AI_PF!$AW:$AW,AI_PF!$A:$A,$A772))</f>
        <v/>
      </c>
      <c r="S772" t="str">
        <f>IF($A772="","",SUMIFS(AI_PF!$AZ:$AZ,AI_PF!$A:$A,$A772))</f>
        <v/>
      </c>
      <c r="T772" t="str">
        <f>IF($A772="","",SUMIFS(AI_PF!$CA:$CA,AI_PF!$A:$A,$A772))</f>
        <v/>
      </c>
      <c r="U772" t="str">
        <f>IF($A772="","",SUMIFS(AI_PF!$CE:$CE,AI_PF!$A:$A,$A772))</f>
        <v/>
      </c>
      <c r="V772" t="str">
        <f>IF($A772="","",IFERROR(VLOOKUP($A772,AI_PF!$A:$CO,93,FALSE),""))</f>
        <v/>
      </c>
      <c r="W772" t="str">
        <f>IF($A772="","",COUNTIF(AI_PF!$A:$A,$A772))</f>
        <v/>
      </c>
      <c r="X772" t="str">
        <f>IF($A772="","",COUNTIF(LookThrough!$A:$A,J772))</f>
        <v/>
      </c>
    </row>
    <row r="773" spans="2:24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IF($A773="","",IFERROR(VLOOKUP($A773,Data_Raw!$A:$G,5,FALSE),""))</f>
        <v/>
      </c>
      <c r="O773" t="str">
        <f>IF($A773="","",IFERROR(VLOOKUP($A773,Data_Raw!$A:$G,6,FALSE),""))</f>
        <v/>
      </c>
      <c r="P773" t="str">
        <f>IF($A773="","",IFERROR(VLOOKUP($A773,Data_Raw!$A:$G,7,FALSE),""))</f>
        <v/>
      </c>
      <c r="Q773" t="str">
        <f>IF($A773="","",SUMIFS(AI_PF!$AP:$AP,AI_PF!$A:$A,$A773))</f>
        <v/>
      </c>
      <c r="R773" t="str">
        <f>IF($A773="","",SUMIFS(AI_PF!$AW:$AW,AI_PF!$A:$A,$A773))</f>
        <v/>
      </c>
      <c r="S773" t="str">
        <f>IF($A773="","",SUMIFS(AI_PF!$AZ:$AZ,AI_PF!$A:$A,$A773))</f>
        <v/>
      </c>
      <c r="T773" t="str">
        <f>IF($A773="","",SUMIFS(AI_PF!$CA:$CA,AI_PF!$A:$A,$A773))</f>
        <v/>
      </c>
      <c r="U773" t="str">
        <f>IF($A773="","",SUMIFS(AI_PF!$CE:$CE,AI_PF!$A:$A,$A773))</f>
        <v/>
      </c>
      <c r="V773" t="str">
        <f>IF($A773="","",IFERROR(VLOOKUP($A773,AI_PF!$A:$CO,93,FALSE),""))</f>
        <v/>
      </c>
      <c r="W773" t="str">
        <f>IF($A773="","",COUNTIF(AI_PF!$A:$A,$A773))</f>
        <v/>
      </c>
      <c r="X773" t="str">
        <f>IF($A773="","",COUNTIF(LookThrough!$A:$A,J773))</f>
        <v/>
      </c>
    </row>
    <row r="774" spans="2:24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IF($A774="","",IFERROR(VLOOKUP($A774,Data_Raw!$A:$G,5,FALSE),""))</f>
        <v/>
      </c>
      <c r="O774" t="str">
        <f>IF($A774="","",IFERROR(VLOOKUP($A774,Data_Raw!$A:$G,6,FALSE),""))</f>
        <v/>
      </c>
      <c r="P774" t="str">
        <f>IF($A774="","",IFERROR(VLOOKUP($A774,Data_Raw!$A:$G,7,FALSE),""))</f>
        <v/>
      </c>
      <c r="Q774" t="str">
        <f>IF($A774="","",SUMIFS(AI_PF!$AP:$AP,AI_PF!$A:$A,$A774))</f>
        <v/>
      </c>
      <c r="R774" t="str">
        <f>IF($A774="","",SUMIFS(AI_PF!$AW:$AW,AI_PF!$A:$A,$A774))</f>
        <v/>
      </c>
      <c r="S774" t="str">
        <f>IF($A774="","",SUMIFS(AI_PF!$AZ:$AZ,AI_PF!$A:$A,$A774))</f>
        <v/>
      </c>
      <c r="T774" t="str">
        <f>IF($A774="","",SUMIFS(AI_PF!$CA:$CA,AI_PF!$A:$A,$A774))</f>
        <v/>
      </c>
      <c r="U774" t="str">
        <f>IF($A774="","",SUMIFS(AI_PF!$CE:$CE,AI_PF!$A:$A,$A774))</f>
        <v/>
      </c>
      <c r="V774" t="str">
        <f>IF($A774="","",IFERROR(VLOOKUP($A774,AI_PF!$A:$CO,93,FALSE),""))</f>
        <v/>
      </c>
      <c r="W774" t="str">
        <f>IF($A774="","",COUNTIF(AI_PF!$A:$A,$A774))</f>
        <v/>
      </c>
      <c r="X774" t="str">
        <f>IF($A774="","",COUNTIF(LookThrough!$A:$A,J774))</f>
        <v/>
      </c>
    </row>
    <row r="775" spans="2:24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IF($A775="","",IFERROR(VLOOKUP($A775,Data_Raw!$A:$G,5,FALSE),""))</f>
        <v/>
      </c>
      <c r="O775" t="str">
        <f>IF($A775="","",IFERROR(VLOOKUP($A775,Data_Raw!$A:$G,6,FALSE),""))</f>
        <v/>
      </c>
      <c r="P775" t="str">
        <f>IF($A775="","",IFERROR(VLOOKUP($A775,Data_Raw!$A:$G,7,FALSE),""))</f>
        <v/>
      </c>
      <c r="Q775" t="str">
        <f>IF($A775="","",SUMIFS(AI_PF!$AP:$AP,AI_PF!$A:$A,$A775))</f>
        <v/>
      </c>
      <c r="R775" t="str">
        <f>IF($A775="","",SUMIFS(AI_PF!$AW:$AW,AI_PF!$A:$A,$A775))</f>
        <v/>
      </c>
      <c r="S775" t="str">
        <f>IF($A775="","",SUMIFS(AI_PF!$AZ:$AZ,AI_PF!$A:$A,$A775))</f>
        <v/>
      </c>
      <c r="T775" t="str">
        <f>IF($A775="","",SUMIFS(AI_PF!$CA:$CA,AI_PF!$A:$A,$A775))</f>
        <v/>
      </c>
      <c r="U775" t="str">
        <f>IF($A775="","",SUMIFS(AI_PF!$CE:$CE,AI_PF!$A:$A,$A775))</f>
        <v/>
      </c>
      <c r="V775" t="str">
        <f>IF($A775="","",IFERROR(VLOOKUP($A775,AI_PF!$A:$CO,93,FALSE),""))</f>
        <v/>
      </c>
      <c r="W775" t="str">
        <f>IF($A775="","",COUNTIF(AI_PF!$A:$A,$A775))</f>
        <v/>
      </c>
      <c r="X775" t="str">
        <f>IF($A775="","",COUNTIF(LookThrough!$A:$A,J775))</f>
        <v/>
      </c>
    </row>
    <row r="776" spans="2:24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IF($A776="","",IFERROR(VLOOKUP($A776,Data_Raw!$A:$G,5,FALSE),""))</f>
        <v/>
      </c>
      <c r="O776" t="str">
        <f>IF($A776="","",IFERROR(VLOOKUP($A776,Data_Raw!$A:$G,6,FALSE),""))</f>
        <v/>
      </c>
      <c r="P776" t="str">
        <f>IF($A776="","",IFERROR(VLOOKUP($A776,Data_Raw!$A:$G,7,FALSE),""))</f>
        <v/>
      </c>
      <c r="Q776" t="str">
        <f>IF($A776="","",SUMIFS(AI_PF!$AP:$AP,AI_PF!$A:$A,$A776))</f>
        <v/>
      </c>
      <c r="R776" t="str">
        <f>IF($A776="","",SUMIFS(AI_PF!$AW:$AW,AI_PF!$A:$A,$A776))</f>
        <v/>
      </c>
      <c r="S776" t="str">
        <f>IF($A776="","",SUMIFS(AI_PF!$AZ:$AZ,AI_PF!$A:$A,$A776))</f>
        <v/>
      </c>
      <c r="T776" t="str">
        <f>IF($A776="","",SUMIFS(AI_PF!$CA:$CA,AI_PF!$A:$A,$A776))</f>
        <v/>
      </c>
      <c r="U776" t="str">
        <f>IF($A776="","",SUMIFS(AI_PF!$CE:$CE,AI_PF!$A:$A,$A776))</f>
        <v/>
      </c>
      <c r="V776" t="str">
        <f>IF($A776="","",IFERROR(VLOOKUP($A776,AI_PF!$A:$CO,93,FALSE),""))</f>
        <v/>
      </c>
      <c r="W776" t="str">
        <f>IF($A776="","",COUNTIF(AI_PF!$A:$A,$A776))</f>
        <v/>
      </c>
      <c r="X776" t="str">
        <f>IF($A776="","",COUNTIF(LookThrough!$A:$A,J776))</f>
        <v/>
      </c>
    </row>
    <row r="777" spans="2:24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IF($A777="","",IFERROR(VLOOKUP($A777,Data_Raw!$A:$G,5,FALSE),""))</f>
        <v/>
      </c>
      <c r="O777" t="str">
        <f>IF($A777="","",IFERROR(VLOOKUP($A777,Data_Raw!$A:$G,6,FALSE),""))</f>
        <v/>
      </c>
      <c r="P777" t="str">
        <f>IF($A777="","",IFERROR(VLOOKUP($A777,Data_Raw!$A:$G,7,FALSE),""))</f>
        <v/>
      </c>
      <c r="Q777" t="str">
        <f>IF($A777="","",SUMIFS(AI_PF!$AP:$AP,AI_PF!$A:$A,$A777))</f>
        <v/>
      </c>
      <c r="R777" t="str">
        <f>IF($A777="","",SUMIFS(AI_PF!$AW:$AW,AI_PF!$A:$A,$A777))</f>
        <v/>
      </c>
      <c r="S777" t="str">
        <f>IF($A777="","",SUMIFS(AI_PF!$AZ:$AZ,AI_PF!$A:$A,$A777))</f>
        <v/>
      </c>
      <c r="T777" t="str">
        <f>IF($A777="","",SUMIFS(AI_PF!$CA:$CA,AI_PF!$A:$A,$A777))</f>
        <v/>
      </c>
      <c r="U777" t="str">
        <f>IF($A777="","",SUMIFS(AI_PF!$CE:$CE,AI_PF!$A:$A,$A777))</f>
        <v/>
      </c>
      <c r="V777" t="str">
        <f>IF($A777="","",IFERROR(VLOOKUP($A777,AI_PF!$A:$CO,93,FALSE),""))</f>
        <v/>
      </c>
      <c r="W777" t="str">
        <f>IF($A777="","",COUNTIF(AI_PF!$A:$A,$A777))</f>
        <v/>
      </c>
      <c r="X777" t="str">
        <f>IF($A777="","",COUNTIF(LookThrough!$A:$A,J777))</f>
        <v/>
      </c>
    </row>
    <row r="778" spans="2:24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IF($A778="","",IFERROR(VLOOKUP($A778,Data_Raw!$A:$G,5,FALSE),""))</f>
        <v/>
      </c>
      <c r="O778" t="str">
        <f>IF($A778="","",IFERROR(VLOOKUP($A778,Data_Raw!$A:$G,6,FALSE),""))</f>
        <v/>
      </c>
      <c r="P778" t="str">
        <f>IF($A778="","",IFERROR(VLOOKUP($A778,Data_Raw!$A:$G,7,FALSE),""))</f>
        <v/>
      </c>
      <c r="Q778" t="str">
        <f>IF($A778="","",SUMIFS(AI_PF!$AP:$AP,AI_PF!$A:$A,$A778))</f>
        <v/>
      </c>
      <c r="R778" t="str">
        <f>IF($A778="","",SUMIFS(AI_PF!$AW:$AW,AI_PF!$A:$A,$A778))</f>
        <v/>
      </c>
      <c r="S778" t="str">
        <f>IF($A778="","",SUMIFS(AI_PF!$AZ:$AZ,AI_PF!$A:$A,$A778))</f>
        <v/>
      </c>
      <c r="T778" t="str">
        <f>IF($A778="","",SUMIFS(AI_PF!$CA:$CA,AI_PF!$A:$A,$A778))</f>
        <v/>
      </c>
      <c r="U778" t="str">
        <f>IF($A778="","",SUMIFS(AI_PF!$CE:$CE,AI_PF!$A:$A,$A778))</f>
        <v/>
      </c>
      <c r="V778" t="str">
        <f>IF($A778="","",IFERROR(VLOOKUP($A778,AI_PF!$A:$CO,93,FALSE),""))</f>
        <v/>
      </c>
      <c r="W778" t="str">
        <f>IF($A778="","",COUNTIF(AI_PF!$A:$A,$A778))</f>
        <v/>
      </c>
      <c r="X778" t="str">
        <f>IF($A778="","",COUNTIF(LookThrough!$A:$A,J778))</f>
        <v/>
      </c>
    </row>
    <row r="779" spans="2:24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IF($A779="","",IFERROR(VLOOKUP($A779,Data_Raw!$A:$G,5,FALSE),""))</f>
        <v/>
      </c>
      <c r="O779" t="str">
        <f>IF($A779="","",IFERROR(VLOOKUP($A779,Data_Raw!$A:$G,6,FALSE),""))</f>
        <v/>
      </c>
      <c r="P779" t="str">
        <f>IF($A779="","",IFERROR(VLOOKUP($A779,Data_Raw!$A:$G,7,FALSE),""))</f>
        <v/>
      </c>
      <c r="Q779" t="str">
        <f>IF($A779="","",SUMIFS(AI_PF!$AP:$AP,AI_PF!$A:$A,$A779))</f>
        <v/>
      </c>
      <c r="R779" t="str">
        <f>IF($A779="","",SUMIFS(AI_PF!$AW:$AW,AI_PF!$A:$A,$A779))</f>
        <v/>
      </c>
      <c r="S779" t="str">
        <f>IF($A779="","",SUMIFS(AI_PF!$AZ:$AZ,AI_PF!$A:$A,$A779))</f>
        <v/>
      </c>
      <c r="T779" t="str">
        <f>IF($A779="","",SUMIFS(AI_PF!$CA:$CA,AI_PF!$A:$A,$A779))</f>
        <v/>
      </c>
      <c r="U779" t="str">
        <f>IF($A779="","",SUMIFS(AI_PF!$CE:$CE,AI_PF!$A:$A,$A779))</f>
        <v/>
      </c>
      <c r="V779" t="str">
        <f>IF($A779="","",IFERROR(VLOOKUP($A779,AI_PF!$A:$CO,93,FALSE),""))</f>
        <v/>
      </c>
      <c r="W779" t="str">
        <f>IF($A779="","",COUNTIF(AI_PF!$A:$A,$A779))</f>
        <v/>
      </c>
      <c r="X779" t="str">
        <f>IF($A779="","",COUNTIF(LookThrough!$A:$A,J779))</f>
        <v/>
      </c>
    </row>
    <row r="780" spans="2:24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IF($A780="","",IFERROR(VLOOKUP($A780,Data_Raw!$A:$G,5,FALSE),""))</f>
        <v/>
      </c>
      <c r="O780" t="str">
        <f>IF($A780="","",IFERROR(VLOOKUP($A780,Data_Raw!$A:$G,6,FALSE),""))</f>
        <v/>
      </c>
      <c r="P780" t="str">
        <f>IF($A780="","",IFERROR(VLOOKUP($A780,Data_Raw!$A:$G,7,FALSE),""))</f>
        <v/>
      </c>
      <c r="Q780" t="str">
        <f>IF($A780="","",SUMIFS(AI_PF!$AP:$AP,AI_PF!$A:$A,$A780))</f>
        <v/>
      </c>
      <c r="R780" t="str">
        <f>IF($A780="","",SUMIFS(AI_PF!$AW:$AW,AI_PF!$A:$A,$A780))</f>
        <v/>
      </c>
      <c r="S780" t="str">
        <f>IF($A780="","",SUMIFS(AI_PF!$AZ:$AZ,AI_PF!$A:$A,$A780))</f>
        <v/>
      </c>
      <c r="T780" t="str">
        <f>IF($A780="","",SUMIFS(AI_PF!$CA:$CA,AI_PF!$A:$A,$A780))</f>
        <v/>
      </c>
      <c r="U780" t="str">
        <f>IF($A780="","",SUMIFS(AI_PF!$CE:$CE,AI_PF!$A:$A,$A780))</f>
        <v/>
      </c>
      <c r="V780" t="str">
        <f>IF($A780="","",IFERROR(VLOOKUP($A780,AI_PF!$A:$CO,93,FALSE),""))</f>
        <v/>
      </c>
      <c r="W780" t="str">
        <f>IF($A780="","",COUNTIF(AI_PF!$A:$A,$A780))</f>
        <v/>
      </c>
      <c r="X780" t="str">
        <f>IF($A780="","",COUNTIF(LookThrough!$A:$A,J780))</f>
        <v/>
      </c>
    </row>
    <row r="781" spans="2:24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IF($A781="","",IFERROR(VLOOKUP($A781,Data_Raw!$A:$G,5,FALSE),""))</f>
        <v/>
      </c>
      <c r="O781" t="str">
        <f>IF($A781="","",IFERROR(VLOOKUP($A781,Data_Raw!$A:$G,6,FALSE),""))</f>
        <v/>
      </c>
      <c r="P781" t="str">
        <f>IF($A781="","",IFERROR(VLOOKUP($A781,Data_Raw!$A:$G,7,FALSE),""))</f>
        <v/>
      </c>
      <c r="Q781" t="str">
        <f>IF($A781="","",SUMIFS(AI_PF!$AP:$AP,AI_PF!$A:$A,$A781))</f>
        <v/>
      </c>
      <c r="R781" t="str">
        <f>IF($A781="","",SUMIFS(AI_PF!$AW:$AW,AI_PF!$A:$A,$A781))</f>
        <v/>
      </c>
      <c r="S781" t="str">
        <f>IF($A781="","",SUMIFS(AI_PF!$AZ:$AZ,AI_PF!$A:$A,$A781))</f>
        <v/>
      </c>
      <c r="T781" t="str">
        <f>IF($A781="","",SUMIFS(AI_PF!$CA:$CA,AI_PF!$A:$A,$A781))</f>
        <v/>
      </c>
      <c r="U781" t="str">
        <f>IF($A781="","",SUMIFS(AI_PF!$CE:$CE,AI_PF!$A:$A,$A781))</f>
        <v/>
      </c>
      <c r="V781" t="str">
        <f>IF($A781="","",IFERROR(VLOOKUP($A781,AI_PF!$A:$CO,93,FALSE),""))</f>
        <v/>
      </c>
      <c r="W781" t="str">
        <f>IF($A781="","",COUNTIF(AI_PF!$A:$A,$A781))</f>
        <v/>
      </c>
      <c r="X781" t="str">
        <f>IF($A781="","",COUNTIF(LookThrough!$A:$A,J781))</f>
        <v/>
      </c>
    </row>
    <row r="782" spans="2:24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IF($A782="","",IFERROR(VLOOKUP($A782,Data_Raw!$A:$G,5,FALSE),""))</f>
        <v/>
      </c>
      <c r="O782" t="str">
        <f>IF($A782="","",IFERROR(VLOOKUP($A782,Data_Raw!$A:$G,6,FALSE),""))</f>
        <v/>
      </c>
      <c r="P782" t="str">
        <f>IF($A782="","",IFERROR(VLOOKUP($A782,Data_Raw!$A:$G,7,FALSE),""))</f>
        <v/>
      </c>
      <c r="Q782" t="str">
        <f>IF($A782="","",SUMIFS(AI_PF!$AP:$AP,AI_PF!$A:$A,$A782))</f>
        <v/>
      </c>
      <c r="R782" t="str">
        <f>IF($A782="","",SUMIFS(AI_PF!$AW:$AW,AI_PF!$A:$A,$A782))</f>
        <v/>
      </c>
      <c r="S782" t="str">
        <f>IF($A782="","",SUMIFS(AI_PF!$AZ:$AZ,AI_PF!$A:$A,$A782))</f>
        <v/>
      </c>
      <c r="T782" t="str">
        <f>IF($A782="","",SUMIFS(AI_PF!$CA:$CA,AI_PF!$A:$A,$A782))</f>
        <v/>
      </c>
      <c r="U782" t="str">
        <f>IF($A782="","",SUMIFS(AI_PF!$CE:$CE,AI_PF!$A:$A,$A782))</f>
        <v/>
      </c>
      <c r="V782" t="str">
        <f>IF($A782="","",IFERROR(VLOOKUP($A782,AI_PF!$A:$CO,93,FALSE),""))</f>
        <v/>
      </c>
      <c r="W782" t="str">
        <f>IF($A782="","",COUNTIF(AI_PF!$A:$A,$A782))</f>
        <v/>
      </c>
      <c r="X782" t="str">
        <f>IF($A782="","",COUNTIF(LookThrough!$A:$A,J782))</f>
        <v/>
      </c>
    </row>
    <row r="783" spans="2:24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IF($A783="","",IFERROR(VLOOKUP($A783,Data_Raw!$A:$G,5,FALSE),""))</f>
        <v/>
      </c>
      <c r="O783" t="str">
        <f>IF($A783="","",IFERROR(VLOOKUP($A783,Data_Raw!$A:$G,6,FALSE),""))</f>
        <v/>
      </c>
      <c r="P783" t="str">
        <f>IF($A783="","",IFERROR(VLOOKUP($A783,Data_Raw!$A:$G,7,FALSE),""))</f>
        <v/>
      </c>
      <c r="Q783" t="str">
        <f>IF($A783="","",SUMIFS(AI_PF!$AP:$AP,AI_PF!$A:$A,$A783))</f>
        <v/>
      </c>
      <c r="R783" t="str">
        <f>IF($A783="","",SUMIFS(AI_PF!$AW:$AW,AI_PF!$A:$A,$A783))</f>
        <v/>
      </c>
      <c r="S783" t="str">
        <f>IF($A783="","",SUMIFS(AI_PF!$AZ:$AZ,AI_PF!$A:$A,$A783))</f>
        <v/>
      </c>
      <c r="T783" t="str">
        <f>IF($A783="","",SUMIFS(AI_PF!$CA:$CA,AI_PF!$A:$A,$A783))</f>
        <v/>
      </c>
      <c r="U783" t="str">
        <f>IF($A783="","",SUMIFS(AI_PF!$CE:$CE,AI_PF!$A:$A,$A783))</f>
        <v/>
      </c>
      <c r="V783" t="str">
        <f>IF($A783="","",IFERROR(VLOOKUP($A783,AI_PF!$A:$CO,93,FALSE),""))</f>
        <v/>
      </c>
      <c r="W783" t="str">
        <f>IF($A783="","",COUNTIF(AI_PF!$A:$A,$A783))</f>
        <v/>
      </c>
      <c r="X783" t="str">
        <f>IF($A783="","",COUNTIF(LookThrough!$A:$A,J783))</f>
        <v/>
      </c>
    </row>
    <row r="784" spans="2:24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IF($A784="","",IFERROR(VLOOKUP($A784,Data_Raw!$A:$G,5,FALSE),""))</f>
        <v/>
      </c>
      <c r="O784" t="str">
        <f>IF($A784="","",IFERROR(VLOOKUP($A784,Data_Raw!$A:$G,6,FALSE),""))</f>
        <v/>
      </c>
      <c r="P784" t="str">
        <f>IF($A784="","",IFERROR(VLOOKUP($A784,Data_Raw!$A:$G,7,FALSE),""))</f>
        <v/>
      </c>
      <c r="Q784" t="str">
        <f>IF($A784="","",SUMIFS(AI_PF!$AP:$AP,AI_PF!$A:$A,$A784))</f>
        <v/>
      </c>
      <c r="R784" t="str">
        <f>IF($A784="","",SUMIFS(AI_PF!$AW:$AW,AI_PF!$A:$A,$A784))</f>
        <v/>
      </c>
      <c r="S784" t="str">
        <f>IF($A784="","",SUMIFS(AI_PF!$AZ:$AZ,AI_PF!$A:$A,$A784))</f>
        <v/>
      </c>
      <c r="T784" t="str">
        <f>IF($A784="","",SUMIFS(AI_PF!$CA:$CA,AI_PF!$A:$A,$A784))</f>
        <v/>
      </c>
      <c r="U784" t="str">
        <f>IF($A784="","",SUMIFS(AI_PF!$CE:$CE,AI_PF!$A:$A,$A784))</f>
        <v/>
      </c>
      <c r="V784" t="str">
        <f>IF($A784="","",IFERROR(VLOOKUP($A784,AI_PF!$A:$CO,93,FALSE),""))</f>
        <v/>
      </c>
      <c r="W784" t="str">
        <f>IF($A784="","",COUNTIF(AI_PF!$A:$A,$A784))</f>
        <v/>
      </c>
      <c r="X784" t="str">
        <f>IF($A784="","",COUNTIF(LookThrough!$A:$A,J784))</f>
        <v/>
      </c>
    </row>
    <row r="785" spans="2:24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IF($A785="","",IFERROR(VLOOKUP($A785,Data_Raw!$A:$G,5,FALSE),""))</f>
        <v/>
      </c>
      <c r="O785" t="str">
        <f>IF($A785="","",IFERROR(VLOOKUP($A785,Data_Raw!$A:$G,6,FALSE),""))</f>
        <v/>
      </c>
      <c r="P785" t="str">
        <f>IF($A785="","",IFERROR(VLOOKUP($A785,Data_Raw!$A:$G,7,FALSE),""))</f>
        <v/>
      </c>
      <c r="Q785" t="str">
        <f>IF($A785="","",SUMIFS(AI_PF!$AP:$AP,AI_PF!$A:$A,$A785))</f>
        <v/>
      </c>
      <c r="R785" t="str">
        <f>IF($A785="","",SUMIFS(AI_PF!$AW:$AW,AI_PF!$A:$A,$A785))</f>
        <v/>
      </c>
      <c r="S785" t="str">
        <f>IF($A785="","",SUMIFS(AI_PF!$AZ:$AZ,AI_PF!$A:$A,$A785))</f>
        <v/>
      </c>
      <c r="T785" t="str">
        <f>IF($A785="","",SUMIFS(AI_PF!$CA:$CA,AI_PF!$A:$A,$A785))</f>
        <v/>
      </c>
      <c r="U785" t="str">
        <f>IF($A785="","",SUMIFS(AI_PF!$CE:$CE,AI_PF!$A:$A,$A785))</f>
        <v/>
      </c>
      <c r="V785" t="str">
        <f>IF($A785="","",IFERROR(VLOOKUP($A785,AI_PF!$A:$CO,93,FALSE),""))</f>
        <v/>
      </c>
      <c r="W785" t="str">
        <f>IF($A785="","",COUNTIF(AI_PF!$A:$A,$A785))</f>
        <v/>
      </c>
      <c r="X785" t="str">
        <f>IF($A785="","",COUNTIF(LookThrough!$A:$A,J785))</f>
        <v/>
      </c>
    </row>
    <row r="786" spans="2:24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IF($A786="","",IFERROR(VLOOKUP($A786,Data_Raw!$A:$G,5,FALSE),""))</f>
        <v/>
      </c>
      <c r="O786" t="str">
        <f>IF($A786="","",IFERROR(VLOOKUP($A786,Data_Raw!$A:$G,6,FALSE),""))</f>
        <v/>
      </c>
      <c r="P786" t="str">
        <f>IF($A786="","",IFERROR(VLOOKUP($A786,Data_Raw!$A:$G,7,FALSE),""))</f>
        <v/>
      </c>
      <c r="Q786" t="str">
        <f>IF($A786="","",SUMIFS(AI_PF!$AP:$AP,AI_PF!$A:$A,$A786))</f>
        <v/>
      </c>
      <c r="R786" t="str">
        <f>IF($A786="","",SUMIFS(AI_PF!$AW:$AW,AI_PF!$A:$A,$A786))</f>
        <v/>
      </c>
      <c r="S786" t="str">
        <f>IF($A786="","",SUMIFS(AI_PF!$AZ:$AZ,AI_PF!$A:$A,$A786))</f>
        <v/>
      </c>
      <c r="T786" t="str">
        <f>IF($A786="","",SUMIFS(AI_PF!$CA:$CA,AI_PF!$A:$A,$A786))</f>
        <v/>
      </c>
      <c r="U786" t="str">
        <f>IF($A786="","",SUMIFS(AI_PF!$CE:$CE,AI_PF!$A:$A,$A786))</f>
        <v/>
      </c>
      <c r="V786" t="str">
        <f>IF($A786="","",IFERROR(VLOOKUP($A786,AI_PF!$A:$CO,93,FALSE),""))</f>
        <v/>
      </c>
      <c r="W786" t="str">
        <f>IF($A786="","",COUNTIF(AI_PF!$A:$A,$A786))</f>
        <v/>
      </c>
      <c r="X786" t="str">
        <f>IF($A786="","",COUNTIF(LookThrough!$A:$A,J786))</f>
        <v/>
      </c>
    </row>
    <row r="787" spans="2:24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IF($A787="","",IFERROR(VLOOKUP($A787,Data_Raw!$A:$G,5,FALSE),""))</f>
        <v/>
      </c>
      <c r="O787" t="str">
        <f>IF($A787="","",IFERROR(VLOOKUP($A787,Data_Raw!$A:$G,6,FALSE),""))</f>
        <v/>
      </c>
      <c r="P787" t="str">
        <f>IF($A787="","",IFERROR(VLOOKUP($A787,Data_Raw!$A:$G,7,FALSE),""))</f>
        <v/>
      </c>
      <c r="Q787" t="str">
        <f>IF($A787="","",SUMIFS(AI_PF!$AP:$AP,AI_PF!$A:$A,$A787))</f>
        <v/>
      </c>
      <c r="R787" t="str">
        <f>IF($A787="","",SUMIFS(AI_PF!$AW:$AW,AI_PF!$A:$A,$A787))</f>
        <v/>
      </c>
      <c r="S787" t="str">
        <f>IF($A787="","",SUMIFS(AI_PF!$AZ:$AZ,AI_PF!$A:$A,$A787))</f>
        <v/>
      </c>
      <c r="T787" t="str">
        <f>IF($A787="","",SUMIFS(AI_PF!$CA:$CA,AI_PF!$A:$A,$A787))</f>
        <v/>
      </c>
      <c r="U787" t="str">
        <f>IF($A787="","",SUMIFS(AI_PF!$CE:$CE,AI_PF!$A:$A,$A787))</f>
        <v/>
      </c>
      <c r="V787" t="str">
        <f>IF($A787="","",IFERROR(VLOOKUP($A787,AI_PF!$A:$CO,93,FALSE),""))</f>
        <v/>
      </c>
      <c r="W787" t="str">
        <f>IF($A787="","",COUNTIF(AI_PF!$A:$A,$A787))</f>
        <v/>
      </c>
      <c r="X787" t="str">
        <f>IF($A787="","",COUNTIF(LookThrough!$A:$A,J787))</f>
        <v/>
      </c>
    </row>
    <row r="788" spans="2:24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IF($A788="","",IFERROR(VLOOKUP($A788,Data_Raw!$A:$G,5,FALSE),""))</f>
        <v/>
      </c>
      <c r="O788" t="str">
        <f>IF($A788="","",IFERROR(VLOOKUP($A788,Data_Raw!$A:$G,6,FALSE),""))</f>
        <v/>
      </c>
      <c r="P788" t="str">
        <f>IF($A788="","",IFERROR(VLOOKUP($A788,Data_Raw!$A:$G,7,FALSE),""))</f>
        <v/>
      </c>
      <c r="Q788" t="str">
        <f>IF($A788="","",SUMIFS(AI_PF!$AP:$AP,AI_PF!$A:$A,$A788))</f>
        <v/>
      </c>
      <c r="R788" t="str">
        <f>IF($A788="","",SUMIFS(AI_PF!$AW:$AW,AI_PF!$A:$A,$A788))</f>
        <v/>
      </c>
      <c r="S788" t="str">
        <f>IF($A788="","",SUMIFS(AI_PF!$AZ:$AZ,AI_PF!$A:$A,$A788))</f>
        <v/>
      </c>
      <c r="T788" t="str">
        <f>IF($A788="","",SUMIFS(AI_PF!$CA:$CA,AI_PF!$A:$A,$A788))</f>
        <v/>
      </c>
      <c r="U788" t="str">
        <f>IF($A788="","",SUMIFS(AI_PF!$CE:$CE,AI_PF!$A:$A,$A788))</f>
        <v/>
      </c>
      <c r="V788" t="str">
        <f>IF($A788="","",IFERROR(VLOOKUP($A788,AI_PF!$A:$CO,93,FALSE),""))</f>
        <v/>
      </c>
      <c r="W788" t="str">
        <f>IF($A788="","",COUNTIF(AI_PF!$A:$A,$A788))</f>
        <v/>
      </c>
      <c r="X788" t="str">
        <f>IF($A788="","",COUNTIF(LookThrough!$A:$A,J788))</f>
        <v/>
      </c>
    </row>
    <row r="789" spans="2:24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IF($A789="","",IFERROR(VLOOKUP($A789,Data_Raw!$A:$G,5,FALSE),""))</f>
        <v/>
      </c>
      <c r="O789" t="str">
        <f>IF($A789="","",IFERROR(VLOOKUP($A789,Data_Raw!$A:$G,6,FALSE),""))</f>
        <v/>
      </c>
      <c r="P789" t="str">
        <f>IF($A789="","",IFERROR(VLOOKUP($A789,Data_Raw!$A:$G,7,FALSE),""))</f>
        <v/>
      </c>
      <c r="Q789" t="str">
        <f>IF($A789="","",SUMIFS(AI_PF!$AP:$AP,AI_PF!$A:$A,$A789))</f>
        <v/>
      </c>
      <c r="R789" t="str">
        <f>IF($A789="","",SUMIFS(AI_PF!$AW:$AW,AI_PF!$A:$A,$A789))</f>
        <v/>
      </c>
      <c r="S789" t="str">
        <f>IF($A789="","",SUMIFS(AI_PF!$AZ:$AZ,AI_PF!$A:$A,$A789))</f>
        <v/>
      </c>
      <c r="T789" t="str">
        <f>IF($A789="","",SUMIFS(AI_PF!$CA:$CA,AI_PF!$A:$A,$A789))</f>
        <v/>
      </c>
      <c r="U789" t="str">
        <f>IF($A789="","",SUMIFS(AI_PF!$CE:$CE,AI_PF!$A:$A,$A789))</f>
        <v/>
      </c>
      <c r="V789" t="str">
        <f>IF($A789="","",IFERROR(VLOOKUP($A789,AI_PF!$A:$CO,93,FALSE),""))</f>
        <v/>
      </c>
      <c r="W789" t="str">
        <f>IF($A789="","",COUNTIF(AI_PF!$A:$A,$A789))</f>
        <v/>
      </c>
      <c r="X789" t="str">
        <f>IF($A789="","",COUNTIF(LookThrough!$A:$A,J789))</f>
        <v/>
      </c>
    </row>
    <row r="790" spans="2:24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IF($A790="","",IFERROR(VLOOKUP($A790,Data_Raw!$A:$G,5,FALSE),""))</f>
        <v/>
      </c>
      <c r="O790" t="str">
        <f>IF($A790="","",IFERROR(VLOOKUP($A790,Data_Raw!$A:$G,6,FALSE),""))</f>
        <v/>
      </c>
      <c r="P790" t="str">
        <f>IF($A790="","",IFERROR(VLOOKUP($A790,Data_Raw!$A:$G,7,FALSE),""))</f>
        <v/>
      </c>
      <c r="Q790" t="str">
        <f>IF($A790="","",SUMIFS(AI_PF!$AP:$AP,AI_PF!$A:$A,$A790))</f>
        <v/>
      </c>
      <c r="R790" t="str">
        <f>IF($A790="","",SUMIFS(AI_PF!$AW:$AW,AI_PF!$A:$A,$A790))</f>
        <v/>
      </c>
      <c r="S790" t="str">
        <f>IF($A790="","",SUMIFS(AI_PF!$AZ:$AZ,AI_PF!$A:$A,$A790))</f>
        <v/>
      </c>
      <c r="T790" t="str">
        <f>IF($A790="","",SUMIFS(AI_PF!$CA:$CA,AI_PF!$A:$A,$A790))</f>
        <v/>
      </c>
      <c r="U790" t="str">
        <f>IF($A790="","",SUMIFS(AI_PF!$CE:$CE,AI_PF!$A:$A,$A790))</f>
        <v/>
      </c>
      <c r="V790" t="str">
        <f>IF($A790="","",IFERROR(VLOOKUP($A790,AI_PF!$A:$CO,93,FALSE),""))</f>
        <v/>
      </c>
      <c r="W790" t="str">
        <f>IF($A790="","",COUNTIF(AI_PF!$A:$A,$A790))</f>
        <v/>
      </c>
      <c r="X790" t="str">
        <f>IF($A790="","",COUNTIF(LookThrough!$A:$A,J790))</f>
        <v/>
      </c>
    </row>
    <row r="791" spans="2:24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IF($A791="","",IFERROR(VLOOKUP($A791,Data_Raw!$A:$G,5,FALSE),""))</f>
        <v/>
      </c>
      <c r="O791" t="str">
        <f>IF($A791="","",IFERROR(VLOOKUP($A791,Data_Raw!$A:$G,6,FALSE),""))</f>
        <v/>
      </c>
      <c r="P791" t="str">
        <f>IF($A791="","",IFERROR(VLOOKUP($A791,Data_Raw!$A:$G,7,FALSE),""))</f>
        <v/>
      </c>
      <c r="Q791" t="str">
        <f>IF($A791="","",SUMIFS(AI_PF!$AP:$AP,AI_PF!$A:$A,$A791))</f>
        <v/>
      </c>
      <c r="R791" t="str">
        <f>IF($A791="","",SUMIFS(AI_PF!$AW:$AW,AI_PF!$A:$A,$A791))</f>
        <v/>
      </c>
      <c r="S791" t="str">
        <f>IF($A791="","",SUMIFS(AI_PF!$AZ:$AZ,AI_PF!$A:$A,$A791))</f>
        <v/>
      </c>
      <c r="T791" t="str">
        <f>IF($A791="","",SUMIFS(AI_PF!$CA:$CA,AI_PF!$A:$A,$A791))</f>
        <v/>
      </c>
      <c r="U791" t="str">
        <f>IF($A791="","",SUMIFS(AI_PF!$CE:$CE,AI_PF!$A:$A,$A791))</f>
        <v/>
      </c>
      <c r="V791" t="str">
        <f>IF($A791="","",IFERROR(VLOOKUP($A791,AI_PF!$A:$CO,93,FALSE),""))</f>
        <v/>
      </c>
      <c r="W791" t="str">
        <f>IF($A791="","",COUNTIF(AI_PF!$A:$A,$A791))</f>
        <v/>
      </c>
      <c r="X791" t="str">
        <f>IF($A791="","",COUNTIF(LookThrough!$A:$A,J791))</f>
        <v/>
      </c>
    </row>
    <row r="792" spans="2:24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IF($A792="","",IFERROR(VLOOKUP($A792,Data_Raw!$A:$G,5,FALSE),""))</f>
        <v/>
      </c>
      <c r="O792" t="str">
        <f>IF($A792="","",IFERROR(VLOOKUP($A792,Data_Raw!$A:$G,6,FALSE),""))</f>
        <v/>
      </c>
      <c r="P792" t="str">
        <f>IF($A792="","",IFERROR(VLOOKUP($A792,Data_Raw!$A:$G,7,FALSE),""))</f>
        <v/>
      </c>
      <c r="Q792" t="str">
        <f>IF($A792="","",SUMIFS(AI_PF!$AP:$AP,AI_PF!$A:$A,$A792))</f>
        <v/>
      </c>
      <c r="R792" t="str">
        <f>IF($A792="","",SUMIFS(AI_PF!$AW:$AW,AI_PF!$A:$A,$A792))</f>
        <v/>
      </c>
      <c r="S792" t="str">
        <f>IF($A792="","",SUMIFS(AI_PF!$AZ:$AZ,AI_PF!$A:$A,$A792))</f>
        <v/>
      </c>
      <c r="T792" t="str">
        <f>IF($A792="","",SUMIFS(AI_PF!$CA:$CA,AI_PF!$A:$A,$A792))</f>
        <v/>
      </c>
      <c r="U792" t="str">
        <f>IF($A792="","",SUMIFS(AI_PF!$CE:$CE,AI_PF!$A:$A,$A792))</f>
        <v/>
      </c>
      <c r="V792" t="str">
        <f>IF($A792="","",IFERROR(VLOOKUP($A792,AI_PF!$A:$CO,93,FALSE),""))</f>
        <v/>
      </c>
      <c r="W792" t="str">
        <f>IF($A792="","",COUNTIF(AI_PF!$A:$A,$A792))</f>
        <v/>
      </c>
      <c r="X792" t="str">
        <f>IF($A792="","",COUNTIF(LookThrough!$A:$A,J792))</f>
        <v/>
      </c>
    </row>
    <row r="793" spans="2:24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IF($A793="","",IFERROR(VLOOKUP($A793,Data_Raw!$A:$G,5,FALSE),""))</f>
        <v/>
      </c>
      <c r="O793" t="str">
        <f>IF($A793="","",IFERROR(VLOOKUP($A793,Data_Raw!$A:$G,6,FALSE),""))</f>
        <v/>
      </c>
      <c r="P793" t="str">
        <f>IF($A793="","",IFERROR(VLOOKUP($A793,Data_Raw!$A:$G,7,FALSE),""))</f>
        <v/>
      </c>
      <c r="Q793" t="str">
        <f>IF($A793="","",SUMIFS(AI_PF!$AP:$AP,AI_PF!$A:$A,$A793))</f>
        <v/>
      </c>
      <c r="R793" t="str">
        <f>IF($A793="","",SUMIFS(AI_PF!$AW:$AW,AI_PF!$A:$A,$A793))</f>
        <v/>
      </c>
      <c r="S793" t="str">
        <f>IF($A793="","",SUMIFS(AI_PF!$AZ:$AZ,AI_PF!$A:$A,$A793))</f>
        <v/>
      </c>
      <c r="T793" t="str">
        <f>IF($A793="","",SUMIFS(AI_PF!$CA:$CA,AI_PF!$A:$A,$A793))</f>
        <v/>
      </c>
      <c r="U793" t="str">
        <f>IF($A793="","",SUMIFS(AI_PF!$CE:$CE,AI_PF!$A:$A,$A793))</f>
        <v/>
      </c>
      <c r="V793" t="str">
        <f>IF($A793="","",IFERROR(VLOOKUP($A793,AI_PF!$A:$CO,93,FALSE),""))</f>
        <v/>
      </c>
      <c r="W793" t="str">
        <f>IF($A793="","",COUNTIF(AI_PF!$A:$A,$A793))</f>
        <v/>
      </c>
      <c r="X793" t="str">
        <f>IF($A793="","",COUNTIF(LookThrough!$A:$A,J793))</f>
        <v/>
      </c>
    </row>
    <row r="794" spans="2:24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IF($A794="","",IFERROR(VLOOKUP($A794,Data_Raw!$A:$G,5,FALSE),""))</f>
        <v/>
      </c>
      <c r="O794" t="str">
        <f>IF($A794="","",IFERROR(VLOOKUP($A794,Data_Raw!$A:$G,6,FALSE),""))</f>
        <v/>
      </c>
      <c r="P794" t="str">
        <f>IF($A794="","",IFERROR(VLOOKUP($A794,Data_Raw!$A:$G,7,FALSE),""))</f>
        <v/>
      </c>
      <c r="Q794" t="str">
        <f>IF($A794="","",SUMIFS(AI_PF!$AP:$AP,AI_PF!$A:$A,$A794))</f>
        <v/>
      </c>
      <c r="R794" t="str">
        <f>IF($A794="","",SUMIFS(AI_PF!$AW:$AW,AI_PF!$A:$A,$A794))</f>
        <v/>
      </c>
      <c r="S794" t="str">
        <f>IF($A794="","",SUMIFS(AI_PF!$AZ:$AZ,AI_PF!$A:$A,$A794))</f>
        <v/>
      </c>
      <c r="T794" t="str">
        <f>IF($A794="","",SUMIFS(AI_PF!$CA:$CA,AI_PF!$A:$A,$A794))</f>
        <v/>
      </c>
      <c r="U794" t="str">
        <f>IF($A794="","",SUMIFS(AI_PF!$CE:$CE,AI_PF!$A:$A,$A794))</f>
        <v/>
      </c>
      <c r="V794" t="str">
        <f>IF($A794="","",IFERROR(VLOOKUP($A794,AI_PF!$A:$CO,93,FALSE),""))</f>
        <v/>
      </c>
      <c r="W794" t="str">
        <f>IF($A794="","",COUNTIF(AI_PF!$A:$A,$A794))</f>
        <v/>
      </c>
      <c r="X794" t="str">
        <f>IF($A794="","",COUNTIF(LookThrough!$A:$A,J794))</f>
        <v/>
      </c>
    </row>
    <row r="795" spans="2:24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IF($A795="","",IFERROR(VLOOKUP($A795,Data_Raw!$A:$G,5,FALSE),""))</f>
        <v/>
      </c>
      <c r="O795" t="str">
        <f>IF($A795="","",IFERROR(VLOOKUP($A795,Data_Raw!$A:$G,6,FALSE),""))</f>
        <v/>
      </c>
      <c r="P795" t="str">
        <f>IF($A795="","",IFERROR(VLOOKUP($A795,Data_Raw!$A:$G,7,FALSE),""))</f>
        <v/>
      </c>
      <c r="Q795" t="str">
        <f>IF($A795="","",SUMIFS(AI_PF!$AP:$AP,AI_PF!$A:$A,$A795))</f>
        <v/>
      </c>
      <c r="R795" t="str">
        <f>IF($A795="","",SUMIFS(AI_PF!$AW:$AW,AI_PF!$A:$A,$A795))</f>
        <v/>
      </c>
      <c r="S795" t="str">
        <f>IF($A795="","",SUMIFS(AI_PF!$AZ:$AZ,AI_PF!$A:$A,$A795))</f>
        <v/>
      </c>
      <c r="T795" t="str">
        <f>IF($A795="","",SUMIFS(AI_PF!$CA:$CA,AI_PF!$A:$A,$A795))</f>
        <v/>
      </c>
      <c r="U795" t="str">
        <f>IF($A795="","",SUMIFS(AI_PF!$CE:$CE,AI_PF!$A:$A,$A795))</f>
        <v/>
      </c>
      <c r="V795" t="str">
        <f>IF($A795="","",IFERROR(VLOOKUP($A795,AI_PF!$A:$CO,93,FALSE),""))</f>
        <v/>
      </c>
      <c r="W795" t="str">
        <f>IF($A795="","",COUNTIF(AI_PF!$A:$A,$A795))</f>
        <v/>
      </c>
      <c r="X795" t="str">
        <f>IF($A795="","",COUNTIF(LookThrough!$A:$A,J795))</f>
        <v/>
      </c>
    </row>
    <row r="796" spans="2:24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IF($A796="","",IFERROR(VLOOKUP($A796,Data_Raw!$A:$G,5,FALSE),""))</f>
        <v/>
      </c>
      <c r="O796" t="str">
        <f>IF($A796="","",IFERROR(VLOOKUP($A796,Data_Raw!$A:$G,6,FALSE),""))</f>
        <v/>
      </c>
      <c r="P796" t="str">
        <f>IF($A796="","",IFERROR(VLOOKUP($A796,Data_Raw!$A:$G,7,FALSE),""))</f>
        <v/>
      </c>
      <c r="Q796" t="str">
        <f>IF($A796="","",SUMIFS(AI_PF!$AP:$AP,AI_PF!$A:$A,$A796))</f>
        <v/>
      </c>
      <c r="R796" t="str">
        <f>IF($A796="","",SUMIFS(AI_PF!$AW:$AW,AI_PF!$A:$A,$A796))</f>
        <v/>
      </c>
      <c r="S796" t="str">
        <f>IF($A796="","",SUMIFS(AI_PF!$AZ:$AZ,AI_PF!$A:$A,$A796))</f>
        <v/>
      </c>
      <c r="T796" t="str">
        <f>IF($A796="","",SUMIFS(AI_PF!$CA:$CA,AI_PF!$A:$A,$A796))</f>
        <v/>
      </c>
      <c r="U796" t="str">
        <f>IF($A796="","",SUMIFS(AI_PF!$CE:$CE,AI_PF!$A:$A,$A796))</f>
        <v/>
      </c>
      <c r="V796" t="str">
        <f>IF($A796="","",IFERROR(VLOOKUP($A796,AI_PF!$A:$CO,93,FALSE),""))</f>
        <v/>
      </c>
      <c r="W796" t="str">
        <f>IF($A796="","",COUNTIF(AI_PF!$A:$A,$A796))</f>
        <v/>
      </c>
      <c r="X796" t="str">
        <f>IF($A796="","",COUNTIF(LookThrough!$A:$A,J796))</f>
        <v/>
      </c>
    </row>
    <row r="797" spans="2:24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IF($A797="","",IFERROR(VLOOKUP($A797,Data_Raw!$A:$G,5,FALSE),""))</f>
        <v/>
      </c>
      <c r="O797" t="str">
        <f>IF($A797="","",IFERROR(VLOOKUP($A797,Data_Raw!$A:$G,6,FALSE),""))</f>
        <v/>
      </c>
      <c r="P797" t="str">
        <f>IF($A797="","",IFERROR(VLOOKUP($A797,Data_Raw!$A:$G,7,FALSE),""))</f>
        <v/>
      </c>
      <c r="Q797" t="str">
        <f>IF($A797="","",SUMIFS(AI_PF!$AP:$AP,AI_PF!$A:$A,$A797))</f>
        <v/>
      </c>
      <c r="R797" t="str">
        <f>IF($A797="","",SUMIFS(AI_PF!$AW:$AW,AI_PF!$A:$A,$A797))</f>
        <v/>
      </c>
      <c r="S797" t="str">
        <f>IF($A797="","",SUMIFS(AI_PF!$AZ:$AZ,AI_PF!$A:$A,$A797))</f>
        <v/>
      </c>
      <c r="T797" t="str">
        <f>IF($A797="","",SUMIFS(AI_PF!$CA:$CA,AI_PF!$A:$A,$A797))</f>
        <v/>
      </c>
      <c r="U797" t="str">
        <f>IF($A797="","",SUMIFS(AI_PF!$CE:$CE,AI_PF!$A:$A,$A797))</f>
        <v/>
      </c>
      <c r="V797" t="str">
        <f>IF($A797="","",IFERROR(VLOOKUP($A797,AI_PF!$A:$CO,93,FALSE),""))</f>
        <v/>
      </c>
      <c r="W797" t="str">
        <f>IF($A797="","",COUNTIF(AI_PF!$A:$A,$A797))</f>
        <v/>
      </c>
      <c r="X797" t="str">
        <f>IF($A797="","",COUNTIF(LookThrough!$A:$A,J797))</f>
        <v/>
      </c>
    </row>
    <row r="798" spans="2:24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IF($A798="","",IFERROR(VLOOKUP($A798,Data_Raw!$A:$G,5,FALSE),""))</f>
        <v/>
      </c>
      <c r="O798" t="str">
        <f>IF($A798="","",IFERROR(VLOOKUP($A798,Data_Raw!$A:$G,6,FALSE),""))</f>
        <v/>
      </c>
      <c r="P798" t="str">
        <f>IF($A798="","",IFERROR(VLOOKUP($A798,Data_Raw!$A:$G,7,FALSE),""))</f>
        <v/>
      </c>
      <c r="Q798" t="str">
        <f>IF($A798="","",SUMIFS(AI_PF!$AP:$AP,AI_PF!$A:$A,$A798))</f>
        <v/>
      </c>
      <c r="R798" t="str">
        <f>IF($A798="","",SUMIFS(AI_PF!$AW:$AW,AI_PF!$A:$A,$A798))</f>
        <v/>
      </c>
      <c r="S798" t="str">
        <f>IF($A798="","",SUMIFS(AI_PF!$AZ:$AZ,AI_PF!$A:$A,$A798))</f>
        <v/>
      </c>
      <c r="T798" t="str">
        <f>IF($A798="","",SUMIFS(AI_PF!$CA:$CA,AI_PF!$A:$A,$A798))</f>
        <v/>
      </c>
      <c r="U798" t="str">
        <f>IF($A798="","",SUMIFS(AI_PF!$CE:$CE,AI_PF!$A:$A,$A798))</f>
        <v/>
      </c>
      <c r="V798" t="str">
        <f>IF($A798="","",IFERROR(VLOOKUP($A798,AI_PF!$A:$CO,93,FALSE),""))</f>
        <v/>
      </c>
      <c r="W798" t="str">
        <f>IF($A798="","",COUNTIF(AI_PF!$A:$A,$A798))</f>
        <v/>
      </c>
      <c r="X798" t="str">
        <f>IF($A798="","",COUNTIF(LookThrough!$A:$A,J798))</f>
        <v/>
      </c>
    </row>
    <row r="799" spans="2:24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IF($A799="","",IFERROR(VLOOKUP($A799,Data_Raw!$A:$G,5,FALSE),""))</f>
        <v/>
      </c>
      <c r="O799" t="str">
        <f>IF($A799="","",IFERROR(VLOOKUP($A799,Data_Raw!$A:$G,6,FALSE),""))</f>
        <v/>
      </c>
      <c r="P799" t="str">
        <f>IF($A799="","",IFERROR(VLOOKUP($A799,Data_Raw!$A:$G,7,FALSE),""))</f>
        <v/>
      </c>
      <c r="Q799" t="str">
        <f>IF($A799="","",SUMIFS(AI_PF!$AP:$AP,AI_PF!$A:$A,$A799))</f>
        <v/>
      </c>
      <c r="R799" t="str">
        <f>IF($A799="","",SUMIFS(AI_PF!$AW:$AW,AI_PF!$A:$A,$A799))</f>
        <v/>
      </c>
      <c r="S799" t="str">
        <f>IF($A799="","",SUMIFS(AI_PF!$AZ:$AZ,AI_PF!$A:$A,$A799))</f>
        <v/>
      </c>
      <c r="T799" t="str">
        <f>IF($A799="","",SUMIFS(AI_PF!$CA:$CA,AI_PF!$A:$A,$A799))</f>
        <v/>
      </c>
      <c r="U799" t="str">
        <f>IF($A799="","",SUMIFS(AI_PF!$CE:$CE,AI_PF!$A:$A,$A799))</f>
        <v/>
      </c>
      <c r="V799" t="str">
        <f>IF($A799="","",IFERROR(VLOOKUP($A799,AI_PF!$A:$CO,93,FALSE),""))</f>
        <v/>
      </c>
      <c r="W799" t="str">
        <f>IF($A799="","",COUNTIF(AI_PF!$A:$A,$A799))</f>
        <v/>
      </c>
      <c r="X799" t="str">
        <f>IF($A799="","",COUNTIF(LookThrough!$A:$A,J799))</f>
        <v/>
      </c>
    </row>
    <row r="800" spans="2:24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IF($A800="","",IFERROR(VLOOKUP($A800,Data_Raw!$A:$G,5,FALSE),""))</f>
        <v/>
      </c>
      <c r="O800" t="str">
        <f>IF($A800="","",IFERROR(VLOOKUP($A800,Data_Raw!$A:$G,6,FALSE),""))</f>
        <v/>
      </c>
      <c r="P800" t="str">
        <f>IF($A800="","",IFERROR(VLOOKUP($A800,Data_Raw!$A:$G,7,FALSE),""))</f>
        <v/>
      </c>
      <c r="Q800" t="str">
        <f>IF($A800="","",SUMIFS(AI_PF!$AP:$AP,AI_PF!$A:$A,$A800))</f>
        <v/>
      </c>
      <c r="R800" t="str">
        <f>IF($A800="","",SUMIFS(AI_PF!$AW:$AW,AI_PF!$A:$A,$A800))</f>
        <v/>
      </c>
      <c r="S800" t="str">
        <f>IF($A800="","",SUMIFS(AI_PF!$AZ:$AZ,AI_PF!$A:$A,$A800))</f>
        <v/>
      </c>
      <c r="T800" t="str">
        <f>IF($A800="","",SUMIFS(AI_PF!$CA:$CA,AI_PF!$A:$A,$A800))</f>
        <v/>
      </c>
      <c r="U800" t="str">
        <f>IF($A800="","",SUMIFS(AI_PF!$CE:$CE,AI_PF!$A:$A,$A800))</f>
        <v/>
      </c>
      <c r="V800" t="str">
        <f>IF($A800="","",IFERROR(VLOOKUP($A800,AI_PF!$A:$CO,93,FALSE),""))</f>
        <v/>
      </c>
      <c r="W800" t="str">
        <f>IF($A800="","",COUNTIF(AI_PF!$A:$A,$A800))</f>
        <v/>
      </c>
      <c r="X800" t="str">
        <f>IF($A800="","",COUNTIF(LookThrough!$A:$A,J800))</f>
        <v/>
      </c>
    </row>
    <row r="801" spans="2:24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IF($A801="","",IFERROR(VLOOKUP($A801,Data_Raw!$A:$G,5,FALSE),""))</f>
        <v/>
      </c>
      <c r="O801" t="str">
        <f>IF($A801="","",IFERROR(VLOOKUP($A801,Data_Raw!$A:$G,6,FALSE),""))</f>
        <v/>
      </c>
      <c r="P801" t="str">
        <f>IF($A801="","",IFERROR(VLOOKUP($A801,Data_Raw!$A:$G,7,FALSE),""))</f>
        <v/>
      </c>
      <c r="Q801" t="str">
        <f>IF($A801="","",SUMIFS(AI_PF!$AP:$AP,AI_PF!$A:$A,$A801))</f>
        <v/>
      </c>
      <c r="R801" t="str">
        <f>IF($A801="","",SUMIFS(AI_PF!$AW:$AW,AI_PF!$A:$A,$A801))</f>
        <v/>
      </c>
      <c r="S801" t="str">
        <f>IF($A801="","",SUMIFS(AI_PF!$AZ:$AZ,AI_PF!$A:$A,$A801))</f>
        <v/>
      </c>
      <c r="T801" t="str">
        <f>IF($A801="","",SUMIFS(AI_PF!$CA:$CA,AI_PF!$A:$A,$A801))</f>
        <v/>
      </c>
      <c r="U801" t="str">
        <f>IF($A801="","",SUMIFS(AI_PF!$CE:$CE,AI_PF!$A:$A,$A801))</f>
        <v/>
      </c>
      <c r="V801" t="str">
        <f>IF($A801="","",IFERROR(VLOOKUP($A801,AI_PF!$A:$CO,93,FALSE),""))</f>
        <v/>
      </c>
      <c r="W801" t="str">
        <f>IF($A801="","",COUNTIF(AI_PF!$A:$A,$A801))</f>
        <v/>
      </c>
      <c r="X801" t="str">
        <f>IF($A801="","",COUNTIF(LookThrough!$A:$A,J801))</f>
        <v/>
      </c>
    </row>
    <row r="802" spans="2:24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IF($A802="","",IFERROR(VLOOKUP($A802,Data_Raw!$A:$G,5,FALSE),""))</f>
        <v/>
      </c>
      <c r="O802" t="str">
        <f>IF($A802="","",IFERROR(VLOOKUP($A802,Data_Raw!$A:$G,6,FALSE),""))</f>
        <v/>
      </c>
      <c r="P802" t="str">
        <f>IF($A802="","",IFERROR(VLOOKUP($A802,Data_Raw!$A:$G,7,FALSE),""))</f>
        <v/>
      </c>
      <c r="Q802" t="str">
        <f>IF($A802="","",SUMIFS(AI_PF!$AP:$AP,AI_PF!$A:$A,$A802))</f>
        <v/>
      </c>
      <c r="R802" t="str">
        <f>IF($A802="","",SUMIFS(AI_PF!$AW:$AW,AI_PF!$A:$A,$A802))</f>
        <v/>
      </c>
      <c r="S802" t="str">
        <f>IF($A802="","",SUMIFS(AI_PF!$AZ:$AZ,AI_PF!$A:$A,$A802))</f>
        <v/>
      </c>
      <c r="T802" t="str">
        <f>IF($A802="","",SUMIFS(AI_PF!$CA:$CA,AI_PF!$A:$A,$A802))</f>
        <v/>
      </c>
      <c r="U802" t="str">
        <f>IF($A802="","",SUMIFS(AI_PF!$CE:$CE,AI_PF!$A:$A,$A802))</f>
        <v/>
      </c>
      <c r="V802" t="str">
        <f>IF($A802="","",IFERROR(VLOOKUP($A802,AI_PF!$A:$CO,93,FALSE),""))</f>
        <v/>
      </c>
      <c r="W802" t="str">
        <f>IF($A802="","",COUNTIF(AI_PF!$A:$A,$A802))</f>
        <v/>
      </c>
      <c r="X802" t="str">
        <f>IF($A802="","",COUNTIF(LookThrough!$A:$A,J802))</f>
        <v/>
      </c>
    </row>
    <row r="803" spans="2:24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IF($A803="","",IFERROR(VLOOKUP($A803,Data_Raw!$A:$G,5,FALSE),""))</f>
        <v/>
      </c>
      <c r="O803" t="str">
        <f>IF($A803="","",IFERROR(VLOOKUP($A803,Data_Raw!$A:$G,6,FALSE),""))</f>
        <v/>
      </c>
      <c r="P803" t="str">
        <f>IF($A803="","",IFERROR(VLOOKUP($A803,Data_Raw!$A:$G,7,FALSE),""))</f>
        <v/>
      </c>
      <c r="Q803" t="str">
        <f>IF($A803="","",SUMIFS(AI_PF!$AP:$AP,AI_PF!$A:$A,$A803))</f>
        <v/>
      </c>
      <c r="R803" t="str">
        <f>IF($A803="","",SUMIFS(AI_PF!$AW:$AW,AI_PF!$A:$A,$A803))</f>
        <v/>
      </c>
      <c r="S803" t="str">
        <f>IF($A803="","",SUMIFS(AI_PF!$AZ:$AZ,AI_PF!$A:$A,$A803))</f>
        <v/>
      </c>
      <c r="T803" t="str">
        <f>IF($A803="","",SUMIFS(AI_PF!$CA:$CA,AI_PF!$A:$A,$A803))</f>
        <v/>
      </c>
      <c r="U803" t="str">
        <f>IF($A803="","",SUMIFS(AI_PF!$CE:$CE,AI_PF!$A:$A,$A803))</f>
        <v/>
      </c>
      <c r="V803" t="str">
        <f>IF($A803="","",IFERROR(VLOOKUP($A803,AI_PF!$A:$CO,93,FALSE),""))</f>
        <v/>
      </c>
      <c r="W803" t="str">
        <f>IF($A803="","",COUNTIF(AI_PF!$A:$A,$A803))</f>
        <v/>
      </c>
      <c r="X803" t="str">
        <f>IF($A803="","",COUNTIF(LookThrough!$A:$A,J803))</f>
        <v/>
      </c>
    </row>
    <row r="804" spans="2:24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IF($A804="","",IFERROR(VLOOKUP($A804,Data_Raw!$A:$G,5,FALSE),""))</f>
        <v/>
      </c>
      <c r="O804" t="str">
        <f>IF($A804="","",IFERROR(VLOOKUP($A804,Data_Raw!$A:$G,6,FALSE),""))</f>
        <v/>
      </c>
      <c r="P804" t="str">
        <f>IF($A804="","",IFERROR(VLOOKUP($A804,Data_Raw!$A:$G,7,FALSE),""))</f>
        <v/>
      </c>
      <c r="Q804" t="str">
        <f>IF($A804="","",SUMIFS(AI_PF!$AP:$AP,AI_PF!$A:$A,$A804))</f>
        <v/>
      </c>
      <c r="R804" t="str">
        <f>IF($A804="","",SUMIFS(AI_PF!$AW:$AW,AI_PF!$A:$A,$A804))</f>
        <v/>
      </c>
      <c r="S804" t="str">
        <f>IF($A804="","",SUMIFS(AI_PF!$AZ:$AZ,AI_PF!$A:$A,$A804))</f>
        <v/>
      </c>
      <c r="T804" t="str">
        <f>IF($A804="","",SUMIFS(AI_PF!$CA:$CA,AI_PF!$A:$A,$A804))</f>
        <v/>
      </c>
      <c r="U804" t="str">
        <f>IF($A804="","",SUMIFS(AI_PF!$CE:$CE,AI_PF!$A:$A,$A804))</f>
        <v/>
      </c>
      <c r="V804" t="str">
        <f>IF($A804="","",IFERROR(VLOOKUP($A804,AI_PF!$A:$CO,93,FALSE),""))</f>
        <v/>
      </c>
      <c r="W804" t="str">
        <f>IF($A804="","",COUNTIF(AI_PF!$A:$A,$A804))</f>
        <v/>
      </c>
      <c r="X804" t="str">
        <f>IF($A804="","",COUNTIF(LookThrough!$A:$A,J804))</f>
        <v/>
      </c>
    </row>
    <row r="805" spans="2:24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IF($A805="","",IFERROR(VLOOKUP($A805,Data_Raw!$A:$G,5,FALSE),""))</f>
        <v/>
      </c>
      <c r="O805" t="str">
        <f>IF($A805="","",IFERROR(VLOOKUP($A805,Data_Raw!$A:$G,6,FALSE),""))</f>
        <v/>
      </c>
      <c r="P805" t="str">
        <f>IF($A805="","",IFERROR(VLOOKUP($A805,Data_Raw!$A:$G,7,FALSE),""))</f>
        <v/>
      </c>
      <c r="Q805" t="str">
        <f>IF($A805="","",SUMIFS(AI_PF!$AP:$AP,AI_PF!$A:$A,$A805))</f>
        <v/>
      </c>
      <c r="R805" t="str">
        <f>IF($A805="","",SUMIFS(AI_PF!$AW:$AW,AI_PF!$A:$A,$A805))</f>
        <v/>
      </c>
      <c r="S805" t="str">
        <f>IF($A805="","",SUMIFS(AI_PF!$AZ:$AZ,AI_PF!$A:$A,$A805))</f>
        <v/>
      </c>
      <c r="T805" t="str">
        <f>IF($A805="","",SUMIFS(AI_PF!$CA:$CA,AI_PF!$A:$A,$A805))</f>
        <v/>
      </c>
      <c r="U805" t="str">
        <f>IF($A805="","",SUMIFS(AI_PF!$CE:$CE,AI_PF!$A:$A,$A805))</f>
        <v/>
      </c>
      <c r="V805" t="str">
        <f>IF($A805="","",IFERROR(VLOOKUP($A805,AI_PF!$A:$CO,93,FALSE),""))</f>
        <v/>
      </c>
      <c r="W805" t="str">
        <f>IF($A805="","",COUNTIF(AI_PF!$A:$A,$A805))</f>
        <v/>
      </c>
      <c r="X805" t="str">
        <f>IF($A805="","",COUNTIF(LookThrough!$A:$A,J805))</f>
        <v/>
      </c>
    </row>
    <row r="806" spans="2:24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IF($A806="","",IFERROR(VLOOKUP($A806,Data_Raw!$A:$G,5,FALSE),""))</f>
        <v/>
      </c>
      <c r="O806" t="str">
        <f>IF($A806="","",IFERROR(VLOOKUP($A806,Data_Raw!$A:$G,6,FALSE),""))</f>
        <v/>
      </c>
      <c r="P806" t="str">
        <f>IF($A806="","",IFERROR(VLOOKUP($A806,Data_Raw!$A:$G,7,FALSE),""))</f>
        <v/>
      </c>
      <c r="Q806" t="str">
        <f>IF($A806="","",SUMIFS(AI_PF!$AP:$AP,AI_PF!$A:$A,$A806))</f>
        <v/>
      </c>
      <c r="R806" t="str">
        <f>IF($A806="","",SUMIFS(AI_PF!$AW:$AW,AI_PF!$A:$A,$A806))</f>
        <v/>
      </c>
      <c r="S806" t="str">
        <f>IF($A806="","",SUMIFS(AI_PF!$AZ:$AZ,AI_PF!$A:$A,$A806))</f>
        <v/>
      </c>
      <c r="T806" t="str">
        <f>IF($A806="","",SUMIFS(AI_PF!$CA:$CA,AI_PF!$A:$A,$A806))</f>
        <v/>
      </c>
      <c r="U806" t="str">
        <f>IF($A806="","",SUMIFS(AI_PF!$CE:$CE,AI_PF!$A:$A,$A806))</f>
        <v/>
      </c>
      <c r="V806" t="str">
        <f>IF($A806="","",IFERROR(VLOOKUP($A806,AI_PF!$A:$CO,93,FALSE),""))</f>
        <v/>
      </c>
      <c r="W806" t="str">
        <f>IF($A806="","",COUNTIF(AI_PF!$A:$A,$A806))</f>
        <v/>
      </c>
      <c r="X806" t="str">
        <f>IF($A806="","",COUNTIF(LookThrough!$A:$A,J806))</f>
        <v/>
      </c>
    </row>
    <row r="807" spans="2:24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IF($A807="","",IFERROR(VLOOKUP($A807,Data_Raw!$A:$G,5,FALSE),""))</f>
        <v/>
      </c>
      <c r="O807" t="str">
        <f>IF($A807="","",IFERROR(VLOOKUP($A807,Data_Raw!$A:$G,6,FALSE),""))</f>
        <v/>
      </c>
      <c r="P807" t="str">
        <f>IF($A807="","",IFERROR(VLOOKUP($A807,Data_Raw!$A:$G,7,FALSE),""))</f>
        <v/>
      </c>
      <c r="Q807" t="str">
        <f>IF($A807="","",SUMIFS(AI_PF!$AP:$AP,AI_PF!$A:$A,$A807))</f>
        <v/>
      </c>
      <c r="R807" t="str">
        <f>IF($A807="","",SUMIFS(AI_PF!$AW:$AW,AI_PF!$A:$A,$A807))</f>
        <v/>
      </c>
      <c r="S807" t="str">
        <f>IF($A807="","",SUMIFS(AI_PF!$AZ:$AZ,AI_PF!$A:$A,$A807))</f>
        <v/>
      </c>
      <c r="T807" t="str">
        <f>IF($A807="","",SUMIFS(AI_PF!$CA:$CA,AI_PF!$A:$A,$A807))</f>
        <v/>
      </c>
      <c r="U807" t="str">
        <f>IF($A807="","",SUMIFS(AI_PF!$CE:$CE,AI_PF!$A:$A,$A807))</f>
        <v/>
      </c>
      <c r="V807" t="str">
        <f>IF($A807="","",IFERROR(VLOOKUP($A807,AI_PF!$A:$CO,93,FALSE),""))</f>
        <v/>
      </c>
      <c r="W807" t="str">
        <f>IF($A807="","",COUNTIF(AI_PF!$A:$A,$A807))</f>
        <v/>
      </c>
      <c r="X807" t="str">
        <f>IF($A807="","",COUNTIF(LookThrough!$A:$A,J807))</f>
        <v/>
      </c>
    </row>
    <row r="808" spans="2:24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IF($A808="","",IFERROR(VLOOKUP($A808,Data_Raw!$A:$G,5,FALSE),""))</f>
        <v/>
      </c>
      <c r="O808" t="str">
        <f>IF($A808="","",IFERROR(VLOOKUP($A808,Data_Raw!$A:$G,6,FALSE),""))</f>
        <v/>
      </c>
      <c r="P808" t="str">
        <f>IF($A808="","",IFERROR(VLOOKUP($A808,Data_Raw!$A:$G,7,FALSE),""))</f>
        <v/>
      </c>
      <c r="Q808" t="str">
        <f>IF($A808="","",SUMIFS(AI_PF!$AP:$AP,AI_PF!$A:$A,$A808))</f>
        <v/>
      </c>
      <c r="R808" t="str">
        <f>IF($A808="","",SUMIFS(AI_PF!$AW:$AW,AI_PF!$A:$A,$A808))</f>
        <v/>
      </c>
      <c r="S808" t="str">
        <f>IF($A808="","",SUMIFS(AI_PF!$AZ:$AZ,AI_PF!$A:$A,$A808))</f>
        <v/>
      </c>
      <c r="T808" t="str">
        <f>IF($A808="","",SUMIFS(AI_PF!$CA:$CA,AI_PF!$A:$A,$A808))</f>
        <v/>
      </c>
      <c r="U808" t="str">
        <f>IF($A808="","",SUMIFS(AI_PF!$CE:$CE,AI_PF!$A:$A,$A808))</f>
        <v/>
      </c>
      <c r="V808" t="str">
        <f>IF($A808="","",IFERROR(VLOOKUP($A808,AI_PF!$A:$CO,93,FALSE),""))</f>
        <v/>
      </c>
      <c r="W808" t="str">
        <f>IF($A808="","",COUNTIF(AI_PF!$A:$A,$A808))</f>
        <v/>
      </c>
      <c r="X808" t="str">
        <f>IF($A808="","",COUNTIF(LookThrough!$A:$A,J808))</f>
        <v/>
      </c>
    </row>
    <row r="809" spans="2:24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IF($A809="","",IFERROR(VLOOKUP($A809,Data_Raw!$A:$G,5,FALSE),""))</f>
        <v/>
      </c>
      <c r="O809" t="str">
        <f>IF($A809="","",IFERROR(VLOOKUP($A809,Data_Raw!$A:$G,6,FALSE),""))</f>
        <v/>
      </c>
      <c r="P809" t="str">
        <f>IF($A809="","",IFERROR(VLOOKUP($A809,Data_Raw!$A:$G,7,FALSE),""))</f>
        <v/>
      </c>
      <c r="Q809" t="str">
        <f>IF($A809="","",SUMIFS(AI_PF!$AP:$AP,AI_PF!$A:$A,$A809))</f>
        <v/>
      </c>
      <c r="R809" t="str">
        <f>IF($A809="","",SUMIFS(AI_PF!$AW:$AW,AI_PF!$A:$A,$A809))</f>
        <v/>
      </c>
      <c r="S809" t="str">
        <f>IF($A809="","",SUMIFS(AI_PF!$AZ:$AZ,AI_PF!$A:$A,$A809))</f>
        <v/>
      </c>
      <c r="T809" t="str">
        <f>IF($A809="","",SUMIFS(AI_PF!$CA:$CA,AI_PF!$A:$A,$A809))</f>
        <v/>
      </c>
      <c r="U809" t="str">
        <f>IF($A809="","",SUMIFS(AI_PF!$CE:$CE,AI_PF!$A:$A,$A809))</f>
        <v/>
      </c>
      <c r="V809" t="str">
        <f>IF($A809="","",IFERROR(VLOOKUP($A809,AI_PF!$A:$CO,93,FALSE),""))</f>
        <v/>
      </c>
      <c r="W809" t="str">
        <f>IF($A809="","",COUNTIF(AI_PF!$A:$A,$A809))</f>
        <v/>
      </c>
      <c r="X809" t="str">
        <f>IF($A809="","",COUNTIF(LookThrough!$A:$A,J809))</f>
        <v/>
      </c>
    </row>
    <row r="810" spans="2:24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IF($A810="","",IFERROR(VLOOKUP($A810,Data_Raw!$A:$G,5,FALSE),""))</f>
        <v/>
      </c>
      <c r="O810" t="str">
        <f>IF($A810="","",IFERROR(VLOOKUP($A810,Data_Raw!$A:$G,6,FALSE),""))</f>
        <v/>
      </c>
      <c r="P810" t="str">
        <f>IF($A810="","",IFERROR(VLOOKUP($A810,Data_Raw!$A:$G,7,FALSE),""))</f>
        <v/>
      </c>
      <c r="Q810" t="str">
        <f>IF($A810="","",SUMIFS(AI_PF!$AP:$AP,AI_PF!$A:$A,$A810))</f>
        <v/>
      </c>
      <c r="R810" t="str">
        <f>IF($A810="","",SUMIFS(AI_PF!$AW:$AW,AI_PF!$A:$A,$A810))</f>
        <v/>
      </c>
      <c r="S810" t="str">
        <f>IF($A810="","",SUMIFS(AI_PF!$AZ:$AZ,AI_PF!$A:$A,$A810))</f>
        <v/>
      </c>
      <c r="T810" t="str">
        <f>IF($A810="","",SUMIFS(AI_PF!$CA:$CA,AI_PF!$A:$A,$A810))</f>
        <v/>
      </c>
      <c r="U810" t="str">
        <f>IF($A810="","",SUMIFS(AI_PF!$CE:$CE,AI_PF!$A:$A,$A810))</f>
        <v/>
      </c>
      <c r="V810" t="str">
        <f>IF($A810="","",IFERROR(VLOOKUP($A810,AI_PF!$A:$CO,93,FALSE),""))</f>
        <v/>
      </c>
      <c r="W810" t="str">
        <f>IF($A810="","",COUNTIF(AI_PF!$A:$A,$A810))</f>
        <v/>
      </c>
      <c r="X810" t="str">
        <f>IF($A810="","",COUNTIF(LookThrough!$A:$A,J810))</f>
        <v/>
      </c>
    </row>
    <row r="811" spans="2:24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IF($A811="","",IFERROR(VLOOKUP($A811,Data_Raw!$A:$G,5,FALSE),""))</f>
        <v/>
      </c>
      <c r="O811" t="str">
        <f>IF($A811="","",IFERROR(VLOOKUP($A811,Data_Raw!$A:$G,6,FALSE),""))</f>
        <v/>
      </c>
      <c r="P811" t="str">
        <f>IF($A811="","",IFERROR(VLOOKUP($A811,Data_Raw!$A:$G,7,FALSE),""))</f>
        <v/>
      </c>
      <c r="Q811" t="str">
        <f>IF($A811="","",SUMIFS(AI_PF!$AP:$AP,AI_PF!$A:$A,$A811))</f>
        <v/>
      </c>
      <c r="R811" t="str">
        <f>IF($A811="","",SUMIFS(AI_PF!$AW:$AW,AI_PF!$A:$A,$A811))</f>
        <v/>
      </c>
      <c r="S811" t="str">
        <f>IF($A811="","",SUMIFS(AI_PF!$AZ:$AZ,AI_PF!$A:$A,$A811))</f>
        <v/>
      </c>
      <c r="T811" t="str">
        <f>IF($A811="","",SUMIFS(AI_PF!$CA:$CA,AI_PF!$A:$A,$A811))</f>
        <v/>
      </c>
      <c r="U811" t="str">
        <f>IF($A811="","",SUMIFS(AI_PF!$CE:$CE,AI_PF!$A:$A,$A811))</f>
        <v/>
      </c>
      <c r="V811" t="str">
        <f>IF($A811="","",IFERROR(VLOOKUP($A811,AI_PF!$A:$CO,93,FALSE),""))</f>
        <v/>
      </c>
      <c r="W811" t="str">
        <f>IF($A811="","",COUNTIF(AI_PF!$A:$A,$A811))</f>
        <v/>
      </c>
      <c r="X811" t="str">
        <f>IF($A811="","",COUNTIF(LookThrough!$A:$A,J811))</f>
        <v/>
      </c>
    </row>
    <row r="812" spans="2:24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IF($A812="","",IFERROR(VLOOKUP($A812,Data_Raw!$A:$G,5,FALSE),""))</f>
        <v/>
      </c>
      <c r="O812" t="str">
        <f>IF($A812="","",IFERROR(VLOOKUP($A812,Data_Raw!$A:$G,6,FALSE),""))</f>
        <v/>
      </c>
      <c r="P812" t="str">
        <f>IF($A812="","",IFERROR(VLOOKUP($A812,Data_Raw!$A:$G,7,FALSE),""))</f>
        <v/>
      </c>
      <c r="Q812" t="str">
        <f>IF($A812="","",SUMIFS(AI_PF!$AP:$AP,AI_PF!$A:$A,$A812))</f>
        <v/>
      </c>
      <c r="R812" t="str">
        <f>IF($A812="","",SUMIFS(AI_PF!$AW:$AW,AI_PF!$A:$A,$A812))</f>
        <v/>
      </c>
      <c r="S812" t="str">
        <f>IF($A812="","",SUMIFS(AI_PF!$AZ:$AZ,AI_PF!$A:$A,$A812))</f>
        <v/>
      </c>
      <c r="T812" t="str">
        <f>IF($A812="","",SUMIFS(AI_PF!$CA:$CA,AI_PF!$A:$A,$A812))</f>
        <v/>
      </c>
      <c r="U812" t="str">
        <f>IF($A812="","",SUMIFS(AI_PF!$CE:$CE,AI_PF!$A:$A,$A812))</f>
        <v/>
      </c>
      <c r="V812" t="str">
        <f>IF($A812="","",IFERROR(VLOOKUP($A812,AI_PF!$A:$CO,93,FALSE),""))</f>
        <v/>
      </c>
      <c r="W812" t="str">
        <f>IF($A812="","",COUNTIF(AI_PF!$A:$A,$A812))</f>
        <v/>
      </c>
      <c r="X812" t="str">
        <f>IF($A812="","",COUNTIF(LookThrough!$A:$A,J812))</f>
        <v/>
      </c>
    </row>
    <row r="813" spans="2:24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IF($A813="","",IFERROR(VLOOKUP($A813,Data_Raw!$A:$G,5,FALSE),""))</f>
        <v/>
      </c>
      <c r="O813" t="str">
        <f>IF($A813="","",IFERROR(VLOOKUP($A813,Data_Raw!$A:$G,6,FALSE),""))</f>
        <v/>
      </c>
      <c r="P813" t="str">
        <f>IF($A813="","",IFERROR(VLOOKUP($A813,Data_Raw!$A:$G,7,FALSE),""))</f>
        <v/>
      </c>
      <c r="Q813" t="str">
        <f>IF($A813="","",SUMIFS(AI_PF!$AP:$AP,AI_PF!$A:$A,$A813))</f>
        <v/>
      </c>
      <c r="R813" t="str">
        <f>IF($A813="","",SUMIFS(AI_PF!$AW:$AW,AI_PF!$A:$A,$A813))</f>
        <v/>
      </c>
      <c r="S813" t="str">
        <f>IF($A813="","",SUMIFS(AI_PF!$AZ:$AZ,AI_PF!$A:$A,$A813))</f>
        <v/>
      </c>
      <c r="T813" t="str">
        <f>IF($A813="","",SUMIFS(AI_PF!$CA:$CA,AI_PF!$A:$A,$A813))</f>
        <v/>
      </c>
      <c r="U813" t="str">
        <f>IF($A813="","",SUMIFS(AI_PF!$CE:$CE,AI_PF!$A:$A,$A813))</f>
        <v/>
      </c>
      <c r="V813" t="str">
        <f>IF($A813="","",IFERROR(VLOOKUP($A813,AI_PF!$A:$CO,93,FALSE),""))</f>
        <v/>
      </c>
      <c r="W813" t="str">
        <f>IF($A813="","",COUNTIF(AI_PF!$A:$A,$A813))</f>
        <v/>
      </c>
      <c r="X813" t="str">
        <f>IF($A813="","",COUNTIF(LookThrough!$A:$A,J813))</f>
        <v/>
      </c>
    </row>
    <row r="814" spans="2:24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IF($A814="","",IFERROR(VLOOKUP($A814,Data_Raw!$A:$G,5,FALSE),""))</f>
        <v/>
      </c>
      <c r="O814" t="str">
        <f>IF($A814="","",IFERROR(VLOOKUP($A814,Data_Raw!$A:$G,6,FALSE),""))</f>
        <v/>
      </c>
      <c r="P814" t="str">
        <f>IF($A814="","",IFERROR(VLOOKUP($A814,Data_Raw!$A:$G,7,FALSE),""))</f>
        <v/>
      </c>
      <c r="Q814" t="str">
        <f>IF($A814="","",SUMIFS(AI_PF!$AP:$AP,AI_PF!$A:$A,$A814))</f>
        <v/>
      </c>
      <c r="R814" t="str">
        <f>IF($A814="","",SUMIFS(AI_PF!$AW:$AW,AI_PF!$A:$A,$A814))</f>
        <v/>
      </c>
      <c r="S814" t="str">
        <f>IF($A814="","",SUMIFS(AI_PF!$AZ:$AZ,AI_PF!$A:$A,$A814))</f>
        <v/>
      </c>
      <c r="T814" t="str">
        <f>IF($A814="","",SUMIFS(AI_PF!$CA:$CA,AI_PF!$A:$A,$A814))</f>
        <v/>
      </c>
      <c r="U814" t="str">
        <f>IF($A814="","",SUMIFS(AI_PF!$CE:$CE,AI_PF!$A:$A,$A814))</f>
        <v/>
      </c>
      <c r="V814" t="str">
        <f>IF($A814="","",IFERROR(VLOOKUP($A814,AI_PF!$A:$CO,93,FALSE),""))</f>
        <v/>
      </c>
      <c r="W814" t="str">
        <f>IF($A814="","",COUNTIF(AI_PF!$A:$A,$A814))</f>
        <v/>
      </c>
      <c r="X814" t="str">
        <f>IF($A814="","",COUNTIF(LookThrough!$A:$A,J814))</f>
        <v/>
      </c>
    </row>
    <row r="815" spans="2:24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IF($A815="","",IFERROR(VLOOKUP($A815,Data_Raw!$A:$G,5,FALSE),""))</f>
        <v/>
      </c>
      <c r="O815" t="str">
        <f>IF($A815="","",IFERROR(VLOOKUP($A815,Data_Raw!$A:$G,6,FALSE),""))</f>
        <v/>
      </c>
      <c r="P815" t="str">
        <f>IF($A815="","",IFERROR(VLOOKUP($A815,Data_Raw!$A:$G,7,FALSE),""))</f>
        <v/>
      </c>
      <c r="Q815" t="str">
        <f>IF($A815="","",SUMIFS(AI_PF!$AP:$AP,AI_PF!$A:$A,$A815))</f>
        <v/>
      </c>
      <c r="R815" t="str">
        <f>IF($A815="","",SUMIFS(AI_PF!$AW:$AW,AI_PF!$A:$A,$A815))</f>
        <v/>
      </c>
      <c r="S815" t="str">
        <f>IF($A815="","",SUMIFS(AI_PF!$AZ:$AZ,AI_PF!$A:$A,$A815))</f>
        <v/>
      </c>
      <c r="T815" t="str">
        <f>IF($A815="","",SUMIFS(AI_PF!$CA:$CA,AI_PF!$A:$A,$A815))</f>
        <v/>
      </c>
      <c r="U815" t="str">
        <f>IF($A815="","",SUMIFS(AI_PF!$CE:$CE,AI_PF!$A:$A,$A815))</f>
        <v/>
      </c>
      <c r="V815" t="str">
        <f>IF($A815="","",IFERROR(VLOOKUP($A815,AI_PF!$A:$CO,93,FALSE),""))</f>
        <v/>
      </c>
      <c r="W815" t="str">
        <f>IF($A815="","",COUNTIF(AI_PF!$A:$A,$A815))</f>
        <v/>
      </c>
      <c r="X815" t="str">
        <f>IF($A815="","",COUNTIF(LookThrough!$A:$A,J815))</f>
        <v/>
      </c>
    </row>
    <row r="816" spans="2:24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IF($A816="","",IFERROR(VLOOKUP($A816,Data_Raw!$A:$G,5,FALSE),""))</f>
        <v/>
      </c>
      <c r="O816" t="str">
        <f>IF($A816="","",IFERROR(VLOOKUP($A816,Data_Raw!$A:$G,6,FALSE),""))</f>
        <v/>
      </c>
      <c r="P816" t="str">
        <f>IF($A816="","",IFERROR(VLOOKUP($A816,Data_Raw!$A:$G,7,FALSE),""))</f>
        <v/>
      </c>
      <c r="Q816" t="str">
        <f>IF($A816="","",SUMIFS(AI_PF!$AP:$AP,AI_PF!$A:$A,$A816))</f>
        <v/>
      </c>
      <c r="R816" t="str">
        <f>IF($A816="","",SUMIFS(AI_PF!$AW:$AW,AI_PF!$A:$A,$A816))</f>
        <v/>
      </c>
      <c r="S816" t="str">
        <f>IF($A816="","",SUMIFS(AI_PF!$AZ:$AZ,AI_PF!$A:$A,$A816))</f>
        <v/>
      </c>
      <c r="T816" t="str">
        <f>IF($A816="","",SUMIFS(AI_PF!$CA:$CA,AI_PF!$A:$A,$A816))</f>
        <v/>
      </c>
      <c r="U816" t="str">
        <f>IF($A816="","",SUMIFS(AI_PF!$CE:$CE,AI_PF!$A:$A,$A816))</f>
        <v/>
      </c>
      <c r="V816" t="str">
        <f>IF($A816="","",IFERROR(VLOOKUP($A816,AI_PF!$A:$CO,93,FALSE),""))</f>
        <v/>
      </c>
      <c r="W816" t="str">
        <f>IF($A816="","",COUNTIF(AI_PF!$A:$A,$A816))</f>
        <v/>
      </c>
      <c r="X816" t="str">
        <f>IF($A816="","",COUNTIF(LookThrough!$A:$A,J816))</f>
        <v/>
      </c>
    </row>
    <row r="817" spans="2:24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IF($A817="","",IFERROR(VLOOKUP($A817,Data_Raw!$A:$G,5,FALSE),""))</f>
        <v/>
      </c>
      <c r="O817" t="str">
        <f>IF($A817="","",IFERROR(VLOOKUP($A817,Data_Raw!$A:$G,6,FALSE),""))</f>
        <v/>
      </c>
      <c r="P817" t="str">
        <f>IF($A817="","",IFERROR(VLOOKUP($A817,Data_Raw!$A:$G,7,FALSE),""))</f>
        <v/>
      </c>
      <c r="Q817" t="str">
        <f>IF($A817="","",SUMIFS(AI_PF!$AP:$AP,AI_PF!$A:$A,$A817))</f>
        <v/>
      </c>
      <c r="R817" t="str">
        <f>IF($A817="","",SUMIFS(AI_PF!$AW:$AW,AI_PF!$A:$A,$A817))</f>
        <v/>
      </c>
      <c r="S817" t="str">
        <f>IF($A817="","",SUMIFS(AI_PF!$AZ:$AZ,AI_PF!$A:$A,$A817))</f>
        <v/>
      </c>
      <c r="T817" t="str">
        <f>IF($A817="","",SUMIFS(AI_PF!$CA:$CA,AI_PF!$A:$A,$A817))</f>
        <v/>
      </c>
      <c r="U817" t="str">
        <f>IF($A817="","",SUMIFS(AI_PF!$CE:$CE,AI_PF!$A:$A,$A817))</f>
        <v/>
      </c>
      <c r="V817" t="str">
        <f>IF($A817="","",IFERROR(VLOOKUP($A817,AI_PF!$A:$CO,93,FALSE),""))</f>
        <v/>
      </c>
      <c r="W817" t="str">
        <f>IF($A817="","",COUNTIF(AI_PF!$A:$A,$A817))</f>
        <v/>
      </c>
      <c r="X817" t="str">
        <f>IF($A817="","",COUNTIF(LookThrough!$A:$A,J817))</f>
        <v/>
      </c>
    </row>
    <row r="818" spans="2:24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IF($A818="","",IFERROR(VLOOKUP($A818,Data_Raw!$A:$G,5,FALSE),""))</f>
        <v/>
      </c>
      <c r="O818" t="str">
        <f>IF($A818="","",IFERROR(VLOOKUP($A818,Data_Raw!$A:$G,6,FALSE),""))</f>
        <v/>
      </c>
      <c r="P818" t="str">
        <f>IF($A818="","",IFERROR(VLOOKUP($A818,Data_Raw!$A:$G,7,FALSE),""))</f>
        <v/>
      </c>
      <c r="Q818" t="str">
        <f>IF($A818="","",SUMIFS(AI_PF!$AP:$AP,AI_PF!$A:$A,$A818))</f>
        <v/>
      </c>
      <c r="R818" t="str">
        <f>IF($A818="","",SUMIFS(AI_PF!$AW:$AW,AI_PF!$A:$A,$A818))</f>
        <v/>
      </c>
      <c r="S818" t="str">
        <f>IF($A818="","",SUMIFS(AI_PF!$AZ:$AZ,AI_PF!$A:$A,$A818))</f>
        <v/>
      </c>
      <c r="T818" t="str">
        <f>IF($A818="","",SUMIFS(AI_PF!$CA:$CA,AI_PF!$A:$A,$A818))</f>
        <v/>
      </c>
      <c r="U818" t="str">
        <f>IF($A818="","",SUMIFS(AI_PF!$CE:$CE,AI_PF!$A:$A,$A818))</f>
        <v/>
      </c>
      <c r="V818" t="str">
        <f>IF($A818="","",IFERROR(VLOOKUP($A818,AI_PF!$A:$CO,93,FALSE),""))</f>
        <v/>
      </c>
      <c r="W818" t="str">
        <f>IF($A818="","",COUNTIF(AI_PF!$A:$A,$A818))</f>
        <v/>
      </c>
      <c r="X818" t="str">
        <f>IF($A818="","",COUNTIF(LookThrough!$A:$A,J818))</f>
        <v/>
      </c>
    </row>
    <row r="819" spans="2:24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IF($A819="","",IFERROR(VLOOKUP($A819,Data_Raw!$A:$G,5,FALSE),""))</f>
        <v/>
      </c>
      <c r="O819" t="str">
        <f>IF($A819="","",IFERROR(VLOOKUP($A819,Data_Raw!$A:$G,6,FALSE),""))</f>
        <v/>
      </c>
      <c r="P819" t="str">
        <f>IF($A819="","",IFERROR(VLOOKUP($A819,Data_Raw!$A:$G,7,FALSE),""))</f>
        <v/>
      </c>
      <c r="Q819" t="str">
        <f>IF($A819="","",SUMIFS(AI_PF!$AP:$AP,AI_PF!$A:$A,$A819))</f>
        <v/>
      </c>
      <c r="R819" t="str">
        <f>IF($A819="","",SUMIFS(AI_PF!$AW:$AW,AI_PF!$A:$A,$A819))</f>
        <v/>
      </c>
      <c r="S819" t="str">
        <f>IF($A819="","",SUMIFS(AI_PF!$AZ:$AZ,AI_PF!$A:$A,$A819))</f>
        <v/>
      </c>
      <c r="T819" t="str">
        <f>IF($A819="","",SUMIFS(AI_PF!$CA:$CA,AI_PF!$A:$A,$A819))</f>
        <v/>
      </c>
      <c r="U819" t="str">
        <f>IF($A819="","",SUMIFS(AI_PF!$CE:$CE,AI_PF!$A:$A,$A819))</f>
        <v/>
      </c>
      <c r="V819" t="str">
        <f>IF($A819="","",IFERROR(VLOOKUP($A819,AI_PF!$A:$CO,93,FALSE),""))</f>
        <v/>
      </c>
      <c r="W819" t="str">
        <f>IF($A819="","",COUNTIF(AI_PF!$A:$A,$A819))</f>
        <v/>
      </c>
      <c r="X819" t="str">
        <f>IF($A819="","",COUNTIF(LookThrough!$A:$A,J819))</f>
        <v/>
      </c>
    </row>
    <row r="820" spans="2:24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IF($A820="","",IFERROR(VLOOKUP($A820,Data_Raw!$A:$G,5,FALSE),""))</f>
        <v/>
      </c>
      <c r="O820" t="str">
        <f>IF($A820="","",IFERROR(VLOOKUP($A820,Data_Raw!$A:$G,6,FALSE),""))</f>
        <v/>
      </c>
      <c r="P820" t="str">
        <f>IF($A820="","",IFERROR(VLOOKUP($A820,Data_Raw!$A:$G,7,FALSE),""))</f>
        <v/>
      </c>
      <c r="Q820" t="str">
        <f>IF($A820="","",SUMIFS(AI_PF!$AP:$AP,AI_PF!$A:$A,$A820))</f>
        <v/>
      </c>
      <c r="R820" t="str">
        <f>IF($A820="","",SUMIFS(AI_PF!$AW:$AW,AI_PF!$A:$A,$A820))</f>
        <v/>
      </c>
      <c r="S820" t="str">
        <f>IF($A820="","",SUMIFS(AI_PF!$AZ:$AZ,AI_PF!$A:$A,$A820))</f>
        <v/>
      </c>
      <c r="T820" t="str">
        <f>IF($A820="","",SUMIFS(AI_PF!$CA:$CA,AI_PF!$A:$A,$A820))</f>
        <v/>
      </c>
      <c r="U820" t="str">
        <f>IF($A820="","",SUMIFS(AI_PF!$CE:$CE,AI_PF!$A:$A,$A820))</f>
        <v/>
      </c>
      <c r="V820" t="str">
        <f>IF($A820="","",IFERROR(VLOOKUP($A820,AI_PF!$A:$CO,93,FALSE),""))</f>
        <v/>
      </c>
      <c r="W820" t="str">
        <f>IF($A820="","",COUNTIF(AI_PF!$A:$A,$A820))</f>
        <v/>
      </c>
      <c r="X820" t="str">
        <f>IF($A820="","",COUNTIF(LookThrough!$A:$A,J820))</f>
        <v/>
      </c>
    </row>
    <row r="821" spans="2:24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IF($A821="","",IFERROR(VLOOKUP($A821,Data_Raw!$A:$G,5,FALSE),""))</f>
        <v/>
      </c>
      <c r="O821" t="str">
        <f>IF($A821="","",IFERROR(VLOOKUP($A821,Data_Raw!$A:$G,6,FALSE),""))</f>
        <v/>
      </c>
      <c r="P821" t="str">
        <f>IF($A821="","",IFERROR(VLOOKUP($A821,Data_Raw!$A:$G,7,FALSE),""))</f>
        <v/>
      </c>
      <c r="Q821" t="str">
        <f>IF($A821="","",SUMIFS(AI_PF!$AP:$AP,AI_PF!$A:$A,$A821))</f>
        <v/>
      </c>
      <c r="R821" t="str">
        <f>IF($A821="","",SUMIFS(AI_PF!$AW:$AW,AI_PF!$A:$A,$A821))</f>
        <v/>
      </c>
      <c r="S821" t="str">
        <f>IF($A821="","",SUMIFS(AI_PF!$AZ:$AZ,AI_PF!$A:$A,$A821))</f>
        <v/>
      </c>
      <c r="T821" t="str">
        <f>IF($A821="","",SUMIFS(AI_PF!$CA:$CA,AI_PF!$A:$A,$A821))</f>
        <v/>
      </c>
      <c r="U821" t="str">
        <f>IF($A821="","",SUMIFS(AI_PF!$CE:$CE,AI_PF!$A:$A,$A821))</f>
        <v/>
      </c>
      <c r="V821" t="str">
        <f>IF($A821="","",IFERROR(VLOOKUP($A821,AI_PF!$A:$CO,93,FALSE),""))</f>
        <v/>
      </c>
      <c r="W821" t="str">
        <f>IF($A821="","",COUNTIF(AI_PF!$A:$A,$A821))</f>
        <v/>
      </c>
      <c r="X821" t="str">
        <f>IF($A821="","",COUNTIF(LookThrough!$A:$A,J821))</f>
        <v/>
      </c>
    </row>
    <row r="822" spans="2:24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IF($A822="","",IFERROR(VLOOKUP($A822,Data_Raw!$A:$G,5,FALSE),""))</f>
        <v/>
      </c>
      <c r="O822" t="str">
        <f>IF($A822="","",IFERROR(VLOOKUP($A822,Data_Raw!$A:$G,6,FALSE),""))</f>
        <v/>
      </c>
      <c r="P822" t="str">
        <f>IF($A822="","",IFERROR(VLOOKUP($A822,Data_Raw!$A:$G,7,FALSE),""))</f>
        <v/>
      </c>
      <c r="Q822" t="str">
        <f>IF($A822="","",SUMIFS(AI_PF!$AP:$AP,AI_PF!$A:$A,$A822))</f>
        <v/>
      </c>
      <c r="R822" t="str">
        <f>IF($A822="","",SUMIFS(AI_PF!$AW:$AW,AI_PF!$A:$A,$A822))</f>
        <v/>
      </c>
      <c r="S822" t="str">
        <f>IF($A822="","",SUMIFS(AI_PF!$AZ:$AZ,AI_PF!$A:$A,$A822))</f>
        <v/>
      </c>
      <c r="T822" t="str">
        <f>IF($A822="","",SUMIFS(AI_PF!$CA:$CA,AI_PF!$A:$A,$A822))</f>
        <v/>
      </c>
      <c r="U822" t="str">
        <f>IF($A822="","",SUMIFS(AI_PF!$CE:$CE,AI_PF!$A:$A,$A822))</f>
        <v/>
      </c>
      <c r="V822" t="str">
        <f>IF($A822="","",IFERROR(VLOOKUP($A822,AI_PF!$A:$CO,93,FALSE),""))</f>
        <v/>
      </c>
      <c r="W822" t="str">
        <f>IF($A822="","",COUNTIF(AI_PF!$A:$A,$A822))</f>
        <v/>
      </c>
      <c r="X822" t="str">
        <f>IF($A822="","",COUNTIF(LookThrough!$A:$A,J822))</f>
        <v/>
      </c>
    </row>
    <row r="823" spans="2:24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IF($A823="","",IFERROR(VLOOKUP($A823,Data_Raw!$A:$G,5,FALSE),""))</f>
        <v/>
      </c>
      <c r="O823" t="str">
        <f>IF($A823="","",IFERROR(VLOOKUP($A823,Data_Raw!$A:$G,6,FALSE),""))</f>
        <v/>
      </c>
      <c r="P823" t="str">
        <f>IF($A823="","",IFERROR(VLOOKUP($A823,Data_Raw!$A:$G,7,FALSE),""))</f>
        <v/>
      </c>
      <c r="Q823" t="str">
        <f>IF($A823="","",SUMIFS(AI_PF!$AP:$AP,AI_PF!$A:$A,$A823))</f>
        <v/>
      </c>
      <c r="R823" t="str">
        <f>IF($A823="","",SUMIFS(AI_PF!$AW:$AW,AI_PF!$A:$A,$A823))</f>
        <v/>
      </c>
      <c r="S823" t="str">
        <f>IF($A823="","",SUMIFS(AI_PF!$AZ:$AZ,AI_PF!$A:$A,$A823))</f>
        <v/>
      </c>
      <c r="T823" t="str">
        <f>IF($A823="","",SUMIFS(AI_PF!$CA:$CA,AI_PF!$A:$A,$A823))</f>
        <v/>
      </c>
      <c r="U823" t="str">
        <f>IF($A823="","",SUMIFS(AI_PF!$CE:$CE,AI_PF!$A:$A,$A823))</f>
        <v/>
      </c>
      <c r="V823" t="str">
        <f>IF($A823="","",IFERROR(VLOOKUP($A823,AI_PF!$A:$CO,93,FALSE),""))</f>
        <v/>
      </c>
      <c r="W823" t="str">
        <f>IF($A823="","",COUNTIF(AI_PF!$A:$A,$A823))</f>
        <v/>
      </c>
      <c r="X823" t="str">
        <f>IF($A823="","",COUNTIF(LookThrough!$A:$A,J823))</f>
        <v/>
      </c>
    </row>
    <row r="824" spans="2:24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IF($A824="","",IFERROR(VLOOKUP($A824,Data_Raw!$A:$G,5,FALSE),""))</f>
        <v/>
      </c>
      <c r="O824" t="str">
        <f>IF($A824="","",IFERROR(VLOOKUP($A824,Data_Raw!$A:$G,6,FALSE),""))</f>
        <v/>
      </c>
      <c r="P824" t="str">
        <f>IF($A824="","",IFERROR(VLOOKUP($A824,Data_Raw!$A:$G,7,FALSE),""))</f>
        <v/>
      </c>
      <c r="Q824" t="str">
        <f>IF($A824="","",SUMIFS(AI_PF!$AP:$AP,AI_PF!$A:$A,$A824))</f>
        <v/>
      </c>
      <c r="R824" t="str">
        <f>IF($A824="","",SUMIFS(AI_PF!$AW:$AW,AI_PF!$A:$A,$A824))</f>
        <v/>
      </c>
      <c r="S824" t="str">
        <f>IF($A824="","",SUMIFS(AI_PF!$AZ:$AZ,AI_PF!$A:$A,$A824))</f>
        <v/>
      </c>
      <c r="T824" t="str">
        <f>IF($A824="","",SUMIFS(AI_PF!$CA:$CA,AI_PF!$A:$A,$A824))</f>
        <v/>
      </c>
      <c r="U824" t="str">
        <f>IF($A824="","",SUMIFS(AI_PF!$CE:$CE,AI_PF!$A:$A,$A824))</f>
        <v/>
      </c>
      <c r="V824" t="str">
        <f>IF($A824="","",IFERROR(VLOOKUP($A824,AI_PF!$A:$CO,93,FALSE),""))</f>
        <v/>
      </c>
      <c r="W824" t="str">
        <f>IF($A824="","",COUNTIF(AI_PF!$A:$A,$A824))</f>
        <v/>
      </c>
      <c r="X824" t="str">
        <f>IF($A824="","",COUNTIF(LookThrough!$A:$A,J824))</f>
        <v/>
      </c>
    </row>
    <row r="825" spans="2:24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IF($A825="","",IFERROR(VLOOKUP($A825,Data_Raw!$A:$G,5,FALSE),""))</f>
        <v/>
      </c>
      <c r="O825" t="str">
        <f>IF($A825="","",IFERROR(VLOOKUP($A825,Data_Raw!$A:$G,6,FALSE),""))</f>
        <v/>
      </c>
      <c r="P825" t="str">
        <f>IF($A825="","",IFERROR(VLOOKUP($A825,Data_Raw!$A:$G,7,FALSE),""))</f>
        <v/>
      </c>
      <c r="Q825" t="str">
        <f>IF($A825="","",SUMIFS(AI_PF!$AP:$AP,AI_PF!$A:$A,$A825))</f>
        <v/>
      </c>
      <c r="R825" t="str">
        <f>IF($A825="","",SUMIFS(AI_PF!$AW:$AW,AI_PF!$A:$A,$A825))</f>
        <v/>
      </c>
      <c r="S825" t="str">
        <f>IF($A825="","",SUMIFS(AI_PF!$AZ:$AZ,AI_PF!$A:$A,$A825))</f>
        <v/>
      </c>
      <c r="T825" t="str">
        <f>IF($A825="","",SUMIFS(AI_PF!$CA:$CA,AI_PF!$A:$A,$A825))</f>
        <v/>
      </c>
      <c r="U825" t="str">
        <f>IF($A825="","",SUMIFS(AI_PF!$CE:$CE,AI_PF!$A:$A,$A825))</f>
        <v/>
      </c>
      <c r="V825" t="str">
        <f>IF($A825="","",IFERROR(VLOOKUP($A825,AI_PF!$A:$CO,93,FALSE),""))</f>
        <v/>
      </c>
      <c r="W825" t="str">
        <f>IF($A825="","",COUNTIF(AI_PF!$A:$A,$A825))</f>
        <v/>
      </c>
      <c r="X825" t="str">
        <f>IF($A825="","",COUNTIF(LookThrough!$A:$A,J825))</f>
        <v/>
      </c>
    </row>
    <row r="826" spans="2:24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IF($A826="","",IFERROR(VLOOKUP($A826,Data_Raw!$A:$G,5,FALSE),""))</f>
        <v/>
      </c>
      <c r="O826" t="str">
        <f>IF($A826="","",IFERROR(VLOOKUP($A826,Data_Raw!$A:$G,6,FALSE),""))</f>
        <v/>
      </c>
      <c r="P826" t="str">
        <f>IF($A826="","",IFERROR(VLOOKUP($A826,Data_Raw!$A:$G,7,FALSE),""))</f>
        <v/>
      </c>
      <c r="Q826" t="str">
        <f>IF($A826="","",SUMIFS(AI_PF!$AP:$AP,AI_PF!$A:$A,$A826))</f>
        <v/>
      </c>
      <c r="R826" t="str">
        <f>IF($A826="","",SUMIFS(AI_PF!$AW:$AW,AI_PF!$A:$A,$A826))</f>
        <v/>
      </c>
      <c r="S826" t="str">
        <f>IF($A826="","",SUMIFS(AI_PF!$AZ:$AZ,AI_PF!$A:$A,$A826))</f>
        <v/>
      </c>
      <c r="T826" t="str">
        <f>IF($A826="","",SUMIFS(AI_PF!$CA:$CA,AI_PF!$A:$A,$A826))</f>
        <v/>
      </c>
      <c r="U826" t="str">
        <f>IF($A826="","",SUMIFS(AI_PF!$CE:$CE,AI_PF!$A:$A,$A826))</f>
        <v/>
      </c>
      <c r="V826" t="str">
        <f>IF($A826="","",IFERROR(VLOOKUP($A826,AI_PF!$A:$CO,93,FALSE),""))</f>
        <v/>
      </c>
      <c r="W826" t="str">
        <f>IF($A826="","",COUNTIF(AI_PF!$A:$A,$A826))</f>
        <v/>
      </c>
      <c r="X826" t="str">
        <f>IF($A826="","",COUNTIF(LookThrough!$A:$A,J826))</f>
        <v/>
      </c>
    </row>
    <row r="827" spans="2:24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IF($A827="","",IFERROR(VLOOKUP($A827,Data_Raw!$A:$G,5,FALSE),""))</f>
        <v/>
      </c>
      <c r="O827" t="str">
        <f>IF($A827="","",IFERROR(VLOOKUP($A827,Data_Raw!$A:$G,6,FALSE),""))</f>
        <v/>
      </c>
      <c r="P827" t="str">
        <f>IF($A827="","",IFERROR(VLOOKUP($A827,Data_Raw!$A:$G,7,FALSE),""))</f>
        <v/>
      </c>
      <c r="Q827" t="str">
        <f>IF($A827="","",SUMIFS(AI_PF!$AP:$AP,AI_PF!$A:$A,$A827))</f>
        <v/>
      </c>
      <c r="R827" t="str">
        <f>IF($A827="","",SUMIFS(AI_PF!$AW:$AW,AI_PF!$A:$A,$A827))</f>
        <v/>
      </c>
      <c r="S827" t="str">
        <f>IF($A827="","",SUMIFS(AI_PF!$AZ:$AZ,AI_PF!$A:$A,$A827))</f>
        <v/>
      </c>
      <c r="T827" t="str">
        <f>IF($A827="","",SUMIFS(AI_PF!$CA:$CA,AI_PF!$A:$A,$A827))</f>
        <v/>
      </c>
      <c r="U827" t="str">
        <f>IF($A827="","",SUMIFS(AI_PF!$CE:$CE,AI_PF!$A:$A,$A827))</f>
        <v/>
      </c>
      <c r="V827" t="str">
        <f>IF($A827="","",IFERROR(VLOOKUP($A827,AI_PF!$A:$CO,93,FALSE),""))</f>
        <v/>
      </c>
      <c r="W827" t="str">
        <f>IF($A827="","",COUNTIF(AI_PF!$A:$A,$A827))</f>
        <v/>
      </c>
      <c r="X827" t="str">
        <f>IF($A827="","",COUNTIF(LookThrough!$A:$A,J827))</f>
        <v/>
      </c>
    </row>
    <row r="828" spans="2:24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IF($A828="","",IFERROR(VLOOKUP($A828,Data_Raw!$A:$G,5,FALSE),""))</f>
        <v/>
      </c>
      <c r="O828" t="str">
        <f>IF($A828="","",IFERROR(VLOOKUP($A828,Data_Raw!$A:$G,6,FALSE),""))</f>
        <v/>
      </c>
      <c r="P828" t="str">
        <f>IF($A828="","",IFERROR(VLOOKUP($A828,Data_Raw!$A:$G,7,FALSE),""))</f>
        <v/>
      </c>
      <c r="Q828" t="str">
        <f>IF($A828="","",SUMIFS(AI_PF!$AP:$AP,AI_PF!$A:$A,$A828))</f>
        <v/>
      </c>
      <c r="R828" t="str">
        <f>IF($A828="","",SUMIFS(AI_PF!$AW:$AW,AI_PF!$A:$A,$A828))</f>
        <v/>
      </c>
      <c r="S828" t="str">
        <f>IF($A828="","",SUMIFS(AI_PF!$AZ:$AZ,AI_PF!$A:$A,$A828))</f>
        <v/>
      </c>
      <c r="T828" t="str">
        <f>IF($A828="","",SUMIFS(AI_PF!$CA:$CA,AI_PF!$A:$A,$A828))</f>
        <v/>
      </c>
      <c r="U828" t="str">
        <f>IF($A828="","",SUMIFS(AI_PF!$CE:$CE,AI_PF!$A:$A,$A828))</f>
        <v/>
      </c>
      <c r="V828" t="str">
        <f>IF($A828="","",IFERROR(VLOOKUP($A828,AI_PF!$A:$CO,93,FALSE),""))</f>
        <v/>
      </c>
      <c r="W828" t="str">
        <f>IF($A828="","",COUNTIF(AI_PF!$A:$A,$A828))</f>
        <v/>
      </c>
      <c r="X828" t="str">
        <f>IF($A828="","",COUNTIF(LookThrough!$A:$A,J828))</f>
        <v/>
      </c>
    </row>
    <row r="829" spans="2:24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IF($A829="","",IFERROR(VLOOKUP($A829,Data_Raw!$A:$G,5,FALSE),""))</f>
        <v/>
      </c>
      <c r="O829" t="str">
        <f>IF($A829="","",IFERROR(VLOOKUP($A829,Data_Raw!$A:$G,6,FALSE),""))</f>
        <v/>
      </c>
      <c r="P829" t="str">
        <f>IF($A829="","",IFERROR(VLOOKUP($A829,Data_Raw!$A:$G,7,FALSE),""))</f>
        <v/>
      </c>
      <c r="Q829" t="str">
        <f>IF($A829="","",SUMIFS(AI_PF!$AP:$AP,AI_PF!$A:$A,$A829))</f>
        <v/>
      </c>
      <c r="R829" t="str">
        <f>IF($A829="","",SUMIFS(AI_PF!$AW:$AW,AI_PF!$A:$A,$A829))</f>
        <v/>
      </c>
      <c r="S829" t="str">
        <f>IF($A829="","",SUMIFS(AI_PF!$AZ:$AZ,AI_PF!$A:$A,$A829))</f>
        <v/>
      </c>
      <c r="T829" t="str">
        <f>IF($A829="","",SUMIFS(AI_PF!$CA:$CA,AI_PF!$A:$A,$A829))</f>
        <v/>
      </c>
      <c r="U829" t="str">
        <f>IF($A829="","",SUMIFS(AI_PF!$CE:$CE,AI_PF!$A:$A,$A829))</f>
        <v/>
      </c>
      <c r="V829" t="str">
        <f>IF($A829="","",IFERROR(VLOOKUP($A829,AI_PF!$A:$CO,93,FALSE),""))</f>
        <v/>
      </c>
      <c r="W829" t="str">
        <f>IF($A829="","",COUNTIF(AI_PF!$A:$A,$A829))</f>
        <v/>
      </c>
      <c r="X829" t="str">
        <f>IF($A829="","",COUNTIF(LookThrough!$A:$A,J829))</f>
        <v/>
      </c>
    </row>
    <row r="830" spans="2:24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IF($A830="","",IFERROR(VLOOKUP($A830,Data_Raw!$A:$G,5,FALSE),""))</f>
        <v/>
      </c>
      <c r="O830" t="str">
        <f>IF($A830="","",IFERROR(VLOOKUP($A830,Data_Raw!$A:$G,6,FALSE),""))</f>
        <v/>
      </c>
      <c r="P830" t="str">
        <f>IF($A830="","",IFERROR(VLOOKUP($A830,Data_Raw!$A:$G,7,FALSE),""))</f>
        <v/>
      </c>
      <c r="Q830" t="str">
        <f>IF($A830="","",SUMIFS(AI_PF!$AP:$AP,AI_PF!$A:$A,$A830))</f>
        <v/>
      </c>
      <c r="R830" t="str">
        <f>IF($A830="","",SUMIFS(AI_PF!$AW:$AW,AI_PF!$A:$A,$A830))</f>
        <v/>
      </c>
      <c r="S830" t="str">
        <f>IF($A830="","",SUMIFS(AI_PF!$AZ:$AZ,AI_PF!$A:$A,$A830))</f>
        <v/>
      </c>
      <c r="T830" t="str">
        <f>IF($A830="","",SUMIFS(AI_PF!$CA:$CA,AI_PF!$A:$A,$A830))</f>
        <v/>
      </c>
      <c r="U830" t="str">
        <f>IF($A830="","",SUMIFS(AI_PF!$CE:$CE,AI_PF!$A:$A,$A830))</f>
        <v/>
      </c>
      <c r="V830" t="str">
        <f>IF($A830="","",IFERROR(VLOOKUP($A830,AI_PF!$A:$CO,93,FALSE),""))</f>
        <v/>
      </c>
      <c r="W830" t="str">
        <f>IF($A830="","",COUNTIF(AI_PF!$A:$A,$A830))</f>
        <v/>
      </c>
      <c r="X830" t="str">
        <f>IF($A830="","",COUNTIF(LookThrough!$A:$A,J830))</f>
        <v/>
      </c>
    </row>
    <row r="831" spans="2:24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IF($A831="","",IFERROR(VLOOKUP($A831,Data_Raw!$A:$G,5,FALSE),""))</f>
        <v/>
      </c>
      <c r="O831" t="str">
        <f>IF($A831="","",IFERROR(VLOOKUP($A831,Data_Raw!$A:$G,6,FALSE),""))</f>
        <v/>
      </c>
      <c r="P831" t="str">
        <f>IF($A831="","",IFERROR(VLOOKUP($A831,Data_Raw!$A:$G,7,FALSE),""))</f>
        <v/>
      </c>
      <c r="Q831" t="str">
        <f>IF($A831="","",SUMIFS(AI_PF!$AP:$AP,AI_PF!$A:$A,$A831))</f>
        <v/>
      </c>
      <c r="R831" t="str">
        <f>IF($A831="","",SUMIFS(AI_PF!$AW:$AW,AI_PF!$A:$A,$A831))</f>
        <v/>
      </c>
      <c r="S831" t="str">
        <f>IF($A831="","",SUMIFS(AI_PF!$AZ:$AZ,AI_PF!$A:$A,$A831))</f>
        <v/>
      </c>
      <c r="T831" t="str">
        <f>IF($A831="","",SUMIFS(AI_PF!$CA:$CA,AI_PF!$A:$A,$A831))</f>
        <v/>
      </c>
      <c r="U831" t="str">
        <f>IF($A831="","",SUMIFS(AI_PF!$CE:$CE,AI_PF!$A:$A,$A831))</f>
        <v/>
      </c>
      <c r="V831" t="str">
        <f>IF($A831="","",IFERROR(VLOOKUP($A831,AI_PF!$A:$CO,93,FALSE),""))</f>
        <v/>
      </c>
      <c r="W831" t="str">
        <f>IF($A831="","",COUNTIF(AI_PF!$A:$A,$A831))</f>
        <v/>
      </c>
      <c r="X831" t="str">
        <f>IF($A831="","",COUNTIF(LookThrough!$A:$A,J831))</f>
        <v/>
      </c>
    </row>
    <row r="832" spans="2:24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IF($A832="","",IFERROR(VLOOKUP($A832,Data_Raw!$A:$G,5,FALSE),""))</f>
        <v/>
      </c>
      <c r="O832" t="str">
        <f>IF($A832="","",IFERROR(VLOOKUP($A832,Data_Raw!$A:$G,6,FALSE),""))</f>
        <v/>
      </c>
      <c r="P832" t="str">
        <f>IF($A832="","",IFERROR(VLOOKUP($A832,Data_Raw!$A:$G,7,FALSE),""))</f>
        <v/>
      </c>
      <c r="Q832" t="str">
        <f>IF($A832="","",SUMIFS(AI_PF!$AP:$AP,AI_PF!$A:$A,$A832))</f>
        <v/>
      </c>
      <c r="R832" t="str">
        <f>IF($A832="","",SUMIFS(AI_PF!$AW:$AW,AI_PF!$A:$A,$A832))</f>
        <v/>
      </c>
      <c r="S832" t="str">
        <f>IF($A832="","",SUMIFS(AI_PF!$AZ:$AZ,AI_PF!$A:$A,$A832))</f>
        <v/>
      </c>
      <c r="T832" t="str">
        <f>IF($A832="","",SUMIFS(AI_PF!$CA:$CA,AI_PF!$A:$A,$A832))</f>
        <v/>
      </c>
      <c r="U832" t="str">
        <f>IF($A832="","",SUMIFS(AI_PF!$CE:$CE,AI_PF!$A:$A,$A832))</f>
        <v/>
      </c>
      <c r="V832" t="str">
        <f>IF($A832="","",IFERROR(VLOOKUP($A832,AI_PF!$A:$CO,93,FALSE),""))</f>
        <v/>
      </c>
      <c r="W832" t="str">
        <f>IF($A832="","",COUNTIF(AI_PF!$A:$A,$A832))</f>
        <v/>
      </c>
      <c r="X832" t="str">
        <f>IF($A832="","",COUNTIF(LookThrough!$A:$A,J832))</f>
        <v/>
      </c>
    </row>
    <row r="833" spans="2:24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IF($A833="","",IFERROR(VLOOKUP($A833,Data_Raw!$A:$G,5,FALSE),""))</f>
        <v/>
      </c>
      <c r="O833" t="str">
        <f>IF($A833="","",IFERROR(VLOOKUP($A833,Data_Raw!$A:$G,6,FALSE),""))</f>
        <v/>
      </c>
      <c r="P833" t="str">
        <f>IF($A833="","",IFERROR(VLOOKUP($A833,Data_Raw!$A:$G,7,FALSE),""))</f>
        <v/>
      </c>
      <c r="Q833" t="str">
        <f>IF($A833="","",SUMIFS(AI_PF!$AP:$AP,AI_PF!$A:$A,$A833))</f>
        <v/>
      </c>
      <c r="R833" t="str">
        <f>IF($A833="","",SUMIFS(AI_PF!$AW:$AW,AI_PF!$A:$A,$A833))</f>
        <v/>
      </c>
      <c r="S833" t="str">
        <f>IF($A833="","",SUMIFS(AI_PF!$AZ:$AZ,AI_PF!$A:$A,$A833))</f>
        <v/>
      </c>
      <c r="T833" t="str">
        <f>IF($A833="","",SUMIFS(AI_PF!$CA:$CA,AI_PF!$A:$A,$A833))</f>
        <v/>
      </c>
      <c r="U833" t="str">
        <f>IF($A833="","",SUMIFS(AI_PF!$CE:$CE,AI_PF!$A:$A,$A833))</f>
        <v/>
      </c>
      <c r="V833" t="str">
        <f>IF($A833="","",IFERROR(VLOOKUP($A833,AI_PF!$A:$CO,93,FALSE),""))</f>
        <v/>
      </c>
      <c r="W833" t="str">
        <f>IF($A833="","",COUNTIF(AI_PF!$A:$A,$A833))</f>
        <v/>
      </c>
      <c r="X833" t="str">
        <f>IF($A833="","",COUNTIF(LookThrough!$A:$A,J833))</f>
        <v/>
      </c>
    </row>
    <row r="834" spans="2:24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IF($A834="","",IFERROR(VLOOKUP($A834,Data_Raw!$A:$G,5,FALSE),""))</f>
        <v/>
      </c>
      <c r="O834" t="str">
        <f>IF($A834="","",IFERROR(VLOOKUP($A834,Data_Raw!$A:$G,6,FALSE),""))</f>
        <v/>
      </c>
      <c r="P834" t="str">
        <f>IF($A834="","",IFERROR(VLOOKUP($A834,Data_Raw!$A:$G,7,FALSE),""))</f>
        <v/>
      </c>
      <c r="Q834" t="str">
        <f>IF($A834="","",SUMIFS(AI_PF!$AP:$AP,AI_PF!$A:$A,$A834))</f>
        <v/>
      </c>
      <c r="R834" t="str">
        <f>IF($A834="","",SUMIFS(AI_PF!$AW:$AW,AI_PF!$A:$A,$A834))</f>
        <v/>
      </c>
      <c r="S834" t="str">
        <f>IF($A834="","",SUMIFS(AI_PF!$AZ:$AZ,AI_PF!$A:$A,$A834))</f>
        <v/>
      </c>
      <c r="T834" t="str">
        <f>IF($A834="","",SUMIFS(AI_PF!$CA:$CA,AI_PF!$A:$A,$A834))</f>
        <v/>
      </c>
      <c r="U834" t="str">
        <f>IF($A834="","",SUMIFS(AI_PF!$CE:$CE,AI_PF!$A:$A,$A834))</f>
        <v/>
      </c>
      <c r="V834" t="str">
        <f>IF($A834="","",IFERROR(VLOOKUP($A834,AI_PF!$A:$CO,93,FALSE),""))</f>
        <v/>
      </c>
      <c r="W834" t="str">
        <f>IF($A834="","",COUNTIF(AI_PF!$A:$A,$A834))</f>
        <v/>
      </c>
      <c r="X834" t="str">
        <f>IF($A834="","",COUNTIF(LookThrough!$A:$A,J834))</f>
        <v/>
      </c>
    </row>
    <row r="835" spans="2:24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IF($A835="","",IFERROR(VLOOKUP($A835,Data_Raw!$A:$G,5,FALSE),""))</f>
        <v/>
      </c>
      <c r="O835" t="str">
        <f>IF($A835="","",IFERROR(VLOOKUP($A835,Data_Raw!$A:$G,6,FALSE),""))</f>
        <v/>
      </c>
      <c r="P835" t="str">
        <f>IF($A835="","",IFERROR(VLOOKUP($A835,Data_Raw!$A:$G,7,FALSE),""))</f>
        <v/>
      </c>
      <c r="Q835" t="str">
        <f>IF($A835="","",SUMIFS(AI_PF!$AP:$AP,AI_PF!$A:$A,$A835))</f>
        <v/>
      </c>
      <c r="R835" t="str">
        <f>IF($A835="","",SUMIFS(AI_PF!$AW:$AW,AI_PF!$A:$A,$A835))</f>
        <v/>
      </c>
      <c r="S835" t="str">
        <f>IF($A835="","",SUMIFS(AI_PF!$AZ:$AZ,AI_PF!$A:$A,$A835))</f>
        <v/>
      </c>
      <c r="T835" t="str">
        <f>IF($A835="","",SUMIFS(AI_PF!$CA:$CA,AI_PF!$A:$A,$A835))</f>
        <v/>
      </c>
      <c r="U835" t="str">
        <f>IF($A835="","",SUMIFS(AI_PF!$CE:$CE,AI_PF!$A:$A,$A835))</f>
        <v/>
      </c>
      <c r="V835" t="str">
        <f>IF($A835="","",IFERROR(VLOOKUP($A835,AI_PF!$A:$CO,93,FALSE),""))</f>
        <v/>
      </c>
      <c r="W835" t="str">
        <f>IF($A835="","",COUNTIF(AI_PF!$A:$A,$A835))</f>
        <v/>
      </c>
      <c r="X835" t="str">
        <f>IF($A835="","",COUNTIF(LookThrough!$A:$A,J835))</f>
        <v/>
      </c>
    </row>
    <row r="836" spans="2:24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IF($A836="","",IFERROR(VLOOKUP($A836,Data_Raw!$A:$G,5,FALSE),""))</f>
        <v/>
      </c>
      <c r="O836" t="str">
        <f>IF($A836="","",IFERROR(VLOOKUP($A836,Data_Raw!$A:$G,6,FALSE),""))</f>
        <v/>
      </c>
      <c r="P836" t="str">
        <f>IF($A836="","",IFERROR(VLOOKUP($A836,Data_Raw!$A:$G,7,FALSE),""))</f>
        <v/>
      </c>
      <c r="Q836" t="str">
        <f>IF($A836="","",SUMIFS(AI_PF!$AP:$AP,AI_PF!$A:$A,$A836))</f>
        <v/>
      </c>
      <c r="R836" t="str">
        <f>IF($A836="","",SUMIFS(AI_PF!$AW:$AW,AI_PF!$A:$A,$A836))</f>
        <v/>
      </c>
      <c r="S836" t="str">
        <f>IF($A836="","",SUMIFS(AI_PF!$AZ:$AZ,AI_PF!$A:$A,$A836))</f>
        <v/>
      </c>
      <c r="T836" t="str">
        <f>IF($A836="","",SUMIFS(AI_PF!$CA:$CA,AI_PF!$A:$A,$A836))</f>
        <v/>
      </c>
      <c r="U836" t="str">
        <f>IF($A836="","",SUMIFS(AI_PF!$CE:$CE,AI_PF!$A:$A,$A836))</f>
        <v/>
      </c>
      <c r="V836" t="str">
        <f>IF($A836="","",IFERROR(VLOOKUP($A836,AI_PF!$A:$CO,93,FALSE),""))</f>
        <v/>
      </c>
      <c r="W836" t="str">
        <f>IF($A836="","",COUNTIF(AI_PF!$A:$A,$A836))</f>
        <v/>
      </c>
      <c r="X836" t="str">
        <f>IF($A836="","",COUNTIF(LookThrough!$A:$A,J836))</f>
        <v/>
      </c>
    </row>
    <row r="837" spans="2:24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IF($A837="","",IFERROR(VLOOKUP($A837,Data_Raw!$A:$G,5,FALSE),""))</f>
        <v/>
      </c>
      <c r="O837" t="str">
        <f>IF($A837="","",IFERROR(VLOOKUP($A837,Data_Raw!$A:$G,6,FALSE),""))</f>
        <v/>
      </c>
      <c r="P837" t="str">
        <f>IF($A837="","",IFERROR(VLOOKUP($A837,Data_Raw!$A:$G,7,FALSE),""))</f>
        <v/>
      </c>
      <c r="Q837" t="str">
        <f>IF($A837="","",SUMIFS(AI_PF!$AP:$AP,AI_PF!$A:$A,$A837))</f>
        <v/>
      </c>
      <c r="R837" t="str">
        <f>IF($A837="","",SUMIFS(AI_PF!$AW:$AW,AI_PF!$A:$A,$A837))</f>
        <v/>
      </c>
      <c r="S837" t="str">
        <f>IF($A837="","",SUMIFS(AI_PF!$AZ:$AZ,AI_PF!$A:$A,$A837))</f>
        <v/>
      </c>
      <c r="T837" t="str">
        <f>IF($A837="","",SUMIFS(AI_PF!$CA:$CA,AI_PF!$A:$A,$A837))</f>
        <v/>
      </c>
      <c r="U837" t="str">
        <f>IF($A837="","",SUMIFS(AI_PF!$CE:$CE,AI_PF!$A:$A,$A837))</f>
        <v/>
      </c>
      <c r="V837" t="str">
        <f>IF($A837="","",IFERROR(VLOOKUP($A837,AI_PF!$A:$CO,93,FALSE),""))</f>
        <v/>
      </c>
      <c r="W837" t="str">
        <f>IF($A837="","",COUNTIF(AI_PF!$A:$A,$A837))</f>
        <v/>
      </c>
      <c r="X837" t="str">
        <f>IF($A837="","",COUNTIF(LookThrough!$A:$A,J837))</f>
        <v/>
      </c>
    </row>
    <row r="838" spans="2:24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IF($A838="","",IFERROR(VLOOKUP($A838,Data_Raw!$A:$G,5,FALSE),""))</f>
        <v/>
      </c>
      <c r="O838" t="str">
        <f>IF($A838="","",IFERROR(VLOOKUP($A838,Data_Raw!$A:$G,6,FALSE),""))</f>
        <v/>
      </c>
      <c r="P838" t="str">
        <f>IF($A838="","",IFERROR(VLOOKUP($A838,Data_Raw!$A:$G,7,FALSE),""))</f>
        <v/>
      </c>
      <c r="Q838" t="str">
        <f>IF($A838="","",SUMIFS(AI_PF!$AP:$AP,AI_PF!$A:$A,$A838))</f>
        <v/>
      </c>
      <c r="R838" t="str">
        <f>IF($A838="","",SUMIFS(AI_PF!$AW:$AW,AI_PF!$A:$A,$A838))</f>
        <v/>
      </c>
      <c r="S838" t="str">
        <f>IF($A838="","",SUMIFS(AI_PF!$AZ:$AZ,AI_PF!$A:$A,$A838))</f>
        <v/>
      </c>
      <c r="T838" t="str">
        <f>IF($A838="","",SUMIFS(AI_PF!$CA:$CA,AI_PF!$A:$A,$A838))</f>
        <v/>
      </c>
      <c r="U838" t="str">
        <f>IF($A838="","",SUMIFS(AI_PF!$CE:$CE,AI_PF!$A:$A,$A838))</f>
        <v/>
      </c>
      <c r="V838" t="str">
        <f>IF($A838="","",IFERROR(VLOOKUP($A838,AI_PF!$A:$CO,93,FALSE),""))</f>
        <v/>
      </c>
      <c r="W838" t="str">
        <f>IF($A838="","",COUNTIF(AI_PF!$A:$A,$A838))</f>
        <v/>
      </c>
      <c r="X838" t="str">
        <f>IF($A838="","",COUNTIF(LookThrough!$A:$A,J838))</f>
        <v/>
      </c>
    </row>
    <row r="839" spans="2:24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IF($A839="","",IFERROR(VLOOKUP($A839,Data_Raw!$A:$G,5,FALSE),""))</f>
        <v/>
      </c>
      <c r="O839" t="str">
        <f>IF($A839="","",IFERROR(VLOOKUP($A839,Data_Raw!$A:$G,6,FALSE),""))</f>
        <v/>
      </c>
      <c r="P839" t="str">
        <f>IF($A839="","",IFERROR(VLOOKUP($A839,Data_Raw!$A:$G,7,FALSE),""))</f>
        <v/>
      </c>
      <c r="Q839" t="str">
        <f>IF($A839="","",SUMIFS(AI_PF!$AP:$AP,AI_PF!$A:$A,$A839))</f>
        <v/>
      </c>
      <c r="R839" t="str">
        <f>IF($A839="","",SUMIFS(AI_PF!$AW:$AW,AI_PF!$A:$A,$A839))</f>
        <v/>
      </c>
      <c r="S839" t="str">
        <f>IF($A839="","",SUMIFS(AI_PF!$AZ:$AZ,AI_PF!$A:$A,$A839))</f>
        <v/>
      </c>
      <c r="T839" t="str">
        <f>IF($A839="","",SUMIFS(AI_PF!$CA:$CA,AI_PF!$A:$A,$A839))</f>
        <v/>
      </c>
      <c r="U839" t="str">
        <f>IF($A839="","",SUMIFS(AI_PF!$CE:$CE,AI_PF!$A:$A,$A839))</f>
        <v/>
      </c>
      <c r="V839" t="str">
        <f>IF($A839="","",IFERROR(VLOOKUP($A839,AI_PF!$A:$CO,93,FALSE),""))</f>
        <v/>
      </c>
      <c r="W839" t="str">
        <f>IF($A839="","",COUNTIF(AI_PF!$A:$A,$A839))</f>
        <v/>
      </c>
      <c r="X839" t="str">
        <f>IF($A839="","",COUNTIF(LookThrough!$A:$A,J839))</f>
        <v/>
      </c>
    </row>
    <row r="840" spans="2:24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IF($A840="","",IFERROR(VLOOKUP($A840,Data_Raw!$A:$G,5,FALSE),""))</f>
        <v/>
      </c>
      <c r="O840" t="str">
        <f>IF($A840="","",IFERROR(VLOOKUP($A840,Data_Raw!$A:$G,6,FALSE),""))</f>
        <v/>
      </c>
      <c r="P840" t="str">
        <f>IF($A840="","",IFERROR(VLOOKUP($A840,Data_Raw!$A:$G,7,FALSE),""))</f>
        <v/>
      </c>
      <c r="Q840" t="str">
        <f>IF($A840="","",SUMIFS(AI_PF!$AP:$AP,AI_PF!$A:$A,$A840))</f>
        <v/>
      </c>
      <c r="R840" t="str">
        <f>IF($A840="","",SUMIFS(AI_PF!$AW:$AW,AI_PF!$A:$A,$A840))</f>
        <v/>
      </c>
      <c r="S840" t="str">
        <f>IF($A840="","",SUMIFS(AI_PF!$AZ:$AZ,AI_PF!$A:$A,$A840))</f>
        <v/>
      </c>
      <c r="T840" t="str">
        <f>IF($A840="","",SUMIFS(AI_PF!$CA:$CA,AI_PF!$A:$A,$A840))</f>
        <v/>
      </c>
      <c r="U840" t="str">
        <f>IF($A840="","",SUMIFS(AI_PF!$CE:$CE,AI_PF!$A:$A,$A840))</f>
        <v/>
      </c>
      <c r="V840" t="str">
        <f>IF($A840="","",IFERROR(VLOOKUP($A840,AI_PF!$A:$CO,93,FALSE),""))</f>
        <v/>
      </c>
      <c r="W840" t="str">
        <f>IF($A840="","",COUNTIF(AI_PF!$A:$A,$A840))</f>
        <v/>
      </c>
      <c r="X840" t="str">
        <f>IF($A840="","",COUNTIF(LookThrough!$A:$A,J840))</f>
        <v/>
      </c>
    </row>
    <row r="841" spans="2:24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IF($A841="","",IFERROR(VLOOKUP($A841,Data_Raw!$A:$G,5,FALSE),""))</f>
        <v/>
      </c>
      <c r="O841" t="str">
        <f>IF($A841="","",IFERROR(VLOOKUP($A841,Data_Raw!$A:$G,6,FALSE),""))</f>
        <v/>
      </c>
      <c r="P841" t="str">
        <f>IF($A841="","",IFERROR(VLOOKUP($A841,Data_Raw!$A:$G,7,FALSE),""))</f>
        <v/>
      </c>
      <c r="Q841" t="str">
        <f>IF($A841="","",SUMIFS(AI_PF!$AP:$AP,AI_PF!$A:$A,$A841))</f>
        <v/>
      </c>
      <c r="R841" t="str">
        <f>IF($A841="","",SUMIFS(AI_PF!$AW:$AW,AI_PF!$A:$A,$A841))</f>
        <v/>
      </c>
      <c r="S841" t="str">
        <f>IF($A841="","",SUMIFS(AI_PF!$AZ:$AZ,AI_PF!$A:$A,$A841))</f>
        <v/>
      </c>
      <c r="T841" t="str">
        <f>IF($A841="","",SUMIFS(AI_PF!$CA:$CA,AI_PF!$A:$A,$A841))</f>
        <v/>
      </c>
      <c r="U841" t="str">
        <f>IF($A841="","",SUMIFS(AI_PF!$CE:$CE,AI_PF!$A:$A,$A841))</f>
        <v/>
      </c>
      <c r="V841" t="str">
        <f>IF($A841="","",IFERROR(VLOOKUP($A841,AI_PF!$A:$CO,93,FALSE),""))</f>
        <v/>
      </c>
      <c r="W841" t="str">
        <f>IF($A841="","",COUNTIF(AI_PF!$A:$A,$A841))</f>
        <v/>
      </c>
      <c r="X841" t="str">
        <f>IF($A841="","",COUNTIF(LookThrough!$A:$A,J841))</f>
        <v/>
      </c>
    </row>
    <row r="842" spans="2:24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IF($A842="","",IFERROR(VLOOKUP($A842,Data_Raw!$A:$G,5,FALSE),""))</f>
        <v/>
      </c>
      <c r="O842" t="str">
        <f>IF($A842="","",IFERROR(VLOOKUP($A842,Data_Raw!$A:$G,6,FALSE),""))</f>
        <v/>
      </c>
      <c r="P842" t="str">
        <f>IF($A842="","",IFERROR(VLOOKUP($A842,Data_Raw!$A:$G,7,FALSE),""))</f>
        <v/>
      </c>
      <c r="Q842" t="str">
        <f>IF($A842="","",SUMIFS(AI_PF!$AP:$AP,AI_PF!$A:$A,$A842))</f>
        <v/>
      </c>
      <c r="R842" t="str">
        <f>IF($A842="","",SUMIFS(AI_PF!$AW:$AW,AI_PF!$A:$A,$A842))</f>
        <v/>
      </c>
      <c r="S842" t="str">
        <f>IF($A842="","",SUMIFS(AI_PF!$AZ:$AZ,AI_PF!$A:$A,$A842))</f>
        <v/>
      </c>
      <c r="T842" t="str">
        <f>IF($A842="","",SUMIFS(AI_PF!$CA:$CA,AI_PF!$A:$A,$A842))</f>
        <v/>
      </c>
      <c r="U842" t="str">
        <f>IF($A842="","",SUMIFS(AI_PF!$CE:$CE,AI_PF!$A:$A,$A842))</f>
        <v/>
      </c>
      <c r="V842" t="str">
        <f>IF($A842="","",IFERROR(VLOOKUP($A842,AI_PF!$A:$CO,93,FALSE),""))</f>
        <v/>
      </c>
      <c r="W842" t="str">
        <f>IF($A842="","",COUNTIF(AI_PF!$A:$A,$A842))</f>
        <v/>
      </c>
      <c r="X842" t="str">
        <f>IF($A842="","",COUNTIF(LookThrough!$A:$A,J842))</f>
        <v/>
      </c>
    </row>
    <row r="843" spans="2:24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IF($A843="","",IFERROR(VLOOKUP($A843,Data_Raw!$A:$G,5,FALSE),""))</f>
        <v/>
      </c>
      <c r="O843" t="str">
        <f>IF($A843="","",IFERROR(VLOOKUP($A843,Data_Raw!$A:$G,6,FALSE),""))</f>
        <v/>
      </c>
      <c r="P843" t="str">
        <f>IF($A843="","",IFERROR(VLOOKUP($A843,Data_Raw!$A:$G,7,FALSE),""))</f>
        <v/>
      </c>
      <c r="Q843" t="str">
        <f>IF($A843="","",SUMIFS(AI_PF!$AP:$AP,AI_PF!$A:$A,$A843))</f>
        <v/>
      </c>
      <c r="R843" t="str">
        <f>IF($A843="","",SUMIFS(AI_PF!$AW:$AW,AI_PF!$A:$A,$A843))</f>
        <v/>
      </c>
      <c r="S843" t="str">
        <f>IF($A843="","",SUMIFS(AI_PF!$AZ:$AZ,AI_PF!$A:$A,$A843))</f>
        <v/>
      </c>
      <c r="T843" t="str">
        <f>IF($A843="","",SUMIFS(AI_PF!$CA:$CA,AI_PF!$A:$A,$A843))</f>
        <v/>
      </c>
      <c r="U843" t="str">
        <f>IF($A843="","",SUMIFS(AI_PF!$CE:$CE,AI_PF!$A:$A,$A843))</f>
        <v/>
      </c>
      <c r="V843" t="str">
        <f>IF($A843="","",IFERROR(VLOOKUP($A843,AI_PF!$A:$CO,93,FALSE),""))</f>
        <v/>
      </c>
      <c r="W843" t="str">
        <f>IF($A843="","",COUNTIF(AI_PF!$A:$A,$A843))</f>
        <v/>
      </c>
      <c r="X843" t="str">
        <f>IF($A843="","",COUNTIF(LookThrough!$A:$A,J843))</f>
        <v/>
      </c>
    </row>
    <row r="844" spans="2:24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IF($A844="","",IFERROR(VLOOKUP($A844,Data_Raw!$A:$G,5,FALSE),""))</f>
        <v/>
      </c>
      <c r="O844" t="str">
        <f>IF($A844="","",IFERROR(VLOOKUP($A844,Data_Raw!$A:$G,6,FALSE),""))</f>
        <v/>
      </c>
      <c r="P844" t="str">
        <f>IF($A844="","",IFERROR(VLOOKUP($A844,Data_Raw!$A:$G,7,FALSE),""))</f>
        <v/>
      </c>
      <c r="Q844" t="str">
        <f>IF($A844="","",SUMIFS(AI_PF!$AP:$AP,AI_PF!$A:$A,$A844))</f>
        <v/>
      </c>
      <c r="R844" t="str">
        <f>IF($A844="","",SUMIFS(AI_PF!$AW:$AW,AI_PF!$A:$A,$A844))</f>
        <v/>
      </c>
      <c r="S844" t="str">
        <f>IF($A844="","",SUMIFS(AI_PF!$AZ:$AZ,AI_PF!$A:$A,$A844))</f>
        <v/>
      </c>
      <c r="T844" t="str">
        <f>IF($A844="","",SUMIFS(AI_PF!$CA:$CA,AI_PF!$A:$A,$A844))</f>
        <v/>
      </c>
      <c r="U844" t="str">
        <f>IF($A844="","",SUMIFS(AI_PF!$CE:$CE,AI_PF!$A:$A,$A844))</f>
        <v/>
      </c>
      <c r="V844" t="str">
        <f>IF($A844="","",IFERROR(VLOOKUP($A844,AI_PF!$A:$CO,93,FALSE),""))</f>
        <v/>
      </c>
      <c r="W844" t="str">
        <f>IF($A844="","",COUNTIF(AI_PF!$A:$A,$A844))</f>
        <v/>
      </c>
      <c r="X844" t="str">
        <f>IF($A844="","",COUNTIF(LookThrough!$A:$A,J844))</f>
        <v/>
      </c>
    </row>
    <row r="845" spans="2:24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IF($A845="","",IFERROR(VLOOKUP($A845,Data_Raw!$A:$G,5,FALSE),""))</f>
        <v/>
      </c>
      <c r="O845" t="str">
        <f>IF($A845="","",IFERROR(VLOOKUP($A845,Data_Raw!$A:$G,6,FALSE),""))</f>
        <v/>
      </c>
      <c r="P845" t="str">
        <f>IF($A845="","",IFERROR(VLOOKUP($A845,Data_Raw!$A:$G,7,FALSE),""))</f>
        <v/>
      </c>
      <c r="Q845" t="str">
        <f>IF($A845="","",SUMIFS(AI_PF!$AP:$AP,AI_PF!$A:$A,$A845))</f>
        <v/>
      </c>
      <c r="R845" t="str">
        <f>IF($A845="","",SUMIFS(AI_PF!$AW:$AW,AI_PF!$A:$A,$A845))</f>
        <v/>
      </c>
      <c r="S845" t="str">
        <f>IF($A845="","",SUMIFS(AI_PF!$AZ:$AZ,AI_PF!$A:$A,$A845))</f>
        <v/>
      </c>
      <c r="T845" t="str">
        <f>IF($A845="","",SUMIFS(AI_PF!$CA:$CA,AI_PF!$A:$A,$A845))</f>
        <v/>
      </c>
      <c r="U845" t="str">
        <f>IF($A845="","",SUMIFS(AI_PF!$CE:$CE,AI_PF!$A:$A,$A845))</f>
        <v/>
      </c>
      <c r="V845" t="str">
        <f>IF($A845="","",IFERROR(VLOOKUP($A845,AI_PF!$A:$CO,93,FALSE),""))</f>
        <v/>
      </c>
      <c r="W845" t="str">
        <f>IF($A845="","",COUNTIF(AI_PF!$A:$A,$A845))</f>
        <v/>
      </c>
      <c r="X845" t="str">
        <f>IF($A845="","",COUNTIF(LookThrough!$A:$A,J845))</f>
        <v/>
      </c>
    </row>
    <row r="846" spans="2:24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IF($A846="","",IFERROR(VLOOKUP($A846,Data_Raw!$A:$G,5,FALSE),""))</f>
        <v/>
      </c>
      <c r="O846" t="str">
        <f>IF($A846="","",IFERROR(VLOOKUP($A846,Data_Raw!$A:$G,6,FALSE),""))</f>
        <v/>
      </c>
      <c r="P846" t="str">
        <f>IF($A846="","",IFERROR(VLOOKUP($A846,Data_Raw!$A:$G,7,FALSE),""))</f>
        <v/>
      </c>
      <c r="Q846" t="str">
        <f>IF($A846="","",SUMIFS(AI_PF!$AP:$AP,AI_PF!$A:$A,$A846))</f>
        <v/>
      </c>
      <c r="R846" t="str">
        <f>IF($A846="","",SUMIFS(AI_PF!$AW:$AW,AI_PF!$A:$A,$A846))</f>
        <v/>
      </c>
      <c r="S846" t="str">
        <f>IF($A846="","",SUMIFS(AI_PF!$AZ:$AZ,AI_PF!$A:$A,$A846))</f>
        <v/>
      </c>
      <c r="T846" t="str">
        <f>IF($A846="","",SUMIFS(AI_PF!$CA:$CA,AI_PF!$A:$A,$A846))</f>
        <v/>
      </c>
      <c r="U846" t="str">
        <f>IF($A846="","",SUMIFS(AI_PF!$CE:$CE,AI_PF!$A:$A,$A846))</f>
        <v/>
      </c>
      <c r="V846" t="str">
        <f>IF($A846="","",IFERROR(VLOOKUP($A846,AI_PF!$A:$CO,93,FALSE),""))</f>
        <v/>
      </c>
      <c r="W846" t="str">
        <f>IF($A846="","",COUNTIF(AI_PF!$A:$A,$A846))</f>
        <v/>
      </c>
      <c r="X846" t="str">
        <f>IF($A846="","",COUNTIF(LookThrough!$A:$A,J846))</f>
        <v/>
      </c>
    </row>
    <row r="847" spans="2:24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IF($A847="","",IFERROR(VLOOKUP($A847,Data_Raw!$A:$G,5,FALSE),""))</f>
        <v/>
      </c>
      <c r="O847" t="str">
        <f>IF($A847="","",IFERROR(VLOOKUP($A847,Data_Raw!$A:$G,6,FALSE),""))</f>
        <v/>
      </c>
      <c r="P847" t="str">
        <f>IF($A847="","",IFERROR(VLOOKUP($A847,Data_Raw!$A:$G,7,FALSE),""))</f>
        <v/>
      </c>
      <c r="Q847" t="str">
        <f>IF($A847="","",SUMIFS(AI_PF!$AP:$AP,AI_PF!$A:$A,$A847))</f>
        <v/>
      </c>
      <c r="R847" t="str">
        <f>IF($A847="","",SUMIFS(AI_PF!$AW:$AW,AI_PF!$A:$A,$A847))</f>
        <v/>
      </c>
      <c r="S847" t="str">
        <f>IF($A847="","",SUMIFS(AI_PF!$AZ:$AZ,AI_PF!$A:$A,$A847))</f>
        <v/>
      </c>
      <c r="T847" t="str">
        <f>IF($A847="","",SUMIFS(AI_PF!$CA:$CA,AI_PF!$A:$A,$A847))</f>
        <v/>
      </c>
      <c r="U847" t="str">
        <f>IF($A847="","",SUMIFS(AI_PF!$CE:$CE,AI_PF!$A:$A,$A847))</f>
        <v/>
      </c>
      <c r="V847" t="str">
        <f>IF($A847="","",IFERROR(VLOOKUP($A847,AI_PF!$A:$CO,93,FALSE),""))</f>
        <v/>
      </c>
      <c r="W847" t="str">
        <f>IF($A847="","",COUNTIF(AI_PF!$A:$A,$A847))</f>
        <v/>
      </c>
      <c r="X847" t="str">
        <f>IF($A847="","",COUNTIF(LookThrough!$A:$A,J847))</f>
        <v/>
      </c>
    </row>
    <row r="848" spans="2:24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IF($A848="","",IFERROR(VLOOKUP($A848,Data_Raw!$A:$G,5,FALSE),""))</f>
        <v/>
      </c>
      <c r="O848" t="str">
        <f>IF($A848="","",IFERROR(VLOOKUP($A848,Data_Raw!$A:$G,6,FALSE),""))</f>
        <v/>
      </c>
      <c r="P848" t="str">
        <f>IF($A848="","",IFERROR(VLOOKUP($A848,Data_Raw!$A:$G,7,FALSE),""))</f>
        <v/>
      </c>
      <c r="Q848" t="str">
        <f>IF($A848="","",SUMIFS(AI_PF!$AP:$AP,AI_PF!$A:$A,$A848))</f>
        <v/>
      </c>
      <c r="R848" t="str">
        <f>IF($A848="","",SUMIFS(AI_PF!$AW:$AW,AI_PF!$A:$A,$A848))</f>
        <v/>
      </c>
      <c r="S848" t="str">
        <f>IF($A848="","",SUMIFS(AI_PF!$AZ:$AZ,AI_PF!$A:$A,$A848))</f>
        <v/>
      </c>
      <c r="T848" t="str">
        <f>IF($A848="","",SUMIFS(AI_PF!$CA:$CA,AI_PF!$A:$A,$A848))</f>
        <v/>
      </c>
      <c r="U848" t="str">
        <f>IF($A848="","",SUMIFS(AI_PF!$CE:$CE,AI_PF!$A:$A,$A848))</f>
        <v/>
      </c>
      <c r="V848" t="str">
        <f>IF($A848="","",IFERROR(VLOOKUP($A848,AI_PF!$A:$CO,93,FALSE),""))</f>
        <v/>
      </c>
      <c r="W848" t="str">
        <f>IF($A848="","",COUNTIF(AI_PF!$A:$A,$A848))</f>
        <v/>
      </c>
      <c r="X848" t="str">
        <f>IF($A848="","",COUNTIF(LookThrough!$A:$A,J848))</f>
        <v/>
      </c>
    </row>
    <row r="849" spans="2:24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IF($A849="","",IFERROR(VLOOKUP($A849,Data_Raw!$A:$G,5,FALSE),""))</f>
        <v/>
      </c>
      <c r="O849" t="str">
        <f>IF($A849="","",IFERROR(VLOOKUP($A849,Data_Raw!$A:$G,6,FALSE),""))</f>
        <v/>
      </c>
      <c r="P849" t="str">
        <f>IF($A849="","",IFERROR(VLOOKUP($A849,Data_Raw!$A:$G,7,FALSE),""))</f>
        <v/>
      </c>
      <c r="Q849" t="str">
        <f>IF($A849="","",SUMIFS(AI_PF!$AP:$AP,AI_PF!$A:$A,$A849))</f>
        <v/>
      </c>
      <c r="R849" t="str">
        <f>IF($A849="","",SUMIFS(AI_PF!$AW:$AW,AI_PF!$A:$A,$A849))</f>
        <v/>
      </c>
      <c r="S849" t="str">
        <f>IF($A849="","",SUMIFS(AI_PF!$AZ:$AZ,AI_PF!$A:$A,$A849))</f>
        <v/>
      </c>
      <c r="T849" t="str">
        <f>IF($A849="","",SUMIFS(AI_PF!$CA:$CA,AI_PF!$A:$A,$A849))</f>
        <v/>
      </c>
      <c r="U849" t="str">
        <f>IF($A849="","",SUMIFS(AI_PF!$CE:$CE,AI_PF!$A:$A,$A849))</f>
        <v/>
      </c>
      <c r="V849" t="str">
        <f>IF($A849="","",IFERROR(VLOOKUP($A849,AI_PF!$A:$CO,93,FALSE),""))</f>
        <v/>
      </c>
      <c r="W849" t="str">
        <f>IF($A849="","",COUNTIF(AI_PF!$A:$A,$A849))</f>
        <v/>
      </c>
      <c r="X849" t="str">
        <f>IF($A849="","",COUNTIF(LookThrough!$A:$A,J849))</f>
        <v/>
      </c>
    </row>
    <row r="850" spans="2:24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IF($A850="","",IFERROR(VLOOKUP($A850,Data_Raw!$A:$G,5,FALSE),""))</f>
        <v/>
      </c>
      <c r="O850" t="str">
        <f>IF($A850="","",IFERROR(VLOOKUP($A850,Data_Raw!$A:$G,6,FALSE),""))</f>
        <v/>
      </c>
      <c r="P850" t="str">
        <f>IF($A850="","",IFERROR(VLOOKUP($A850,Data_Raw!$A:$G,7,FALSE),""))</f>
        <v/>
      </c>
      <c r="Q850" t="str">
        <f>IF($A850="","",SUMIFS(AI_PF!$AP:$AP,AI_PF!$A:$A,$A850))</f>
        <v/>
      </c>
      <c r="R850" t="str">
        <f>IF($A850="","",SUMIFS(AI_PF!$AW:$AW,AI_PF!$A:$A,$A850))</f>
        <v/>
      </c>
      <c r="S850" t="str">
        <f>IF($A850="","",SUMIFS(AI_PF!$AZ:$AZ,AI_PF!$A:$A,$A850))</f>
        <v/>
      </c>
      <c r="T850" t="str">
        <f>IF($A850="","",SUMIFS(AI_PF!$CA:$CA,AI_PF!$A:$A,$A850))</f>
        <v/>
      </c>
      <c r="U850" t="str">
        <f>IF($A850="","",SUMIFS(AI_PF!$CE:$CE,AI_PF!$A:$A,$A850))</f>
        <v/>
      </c>
      <c r="V850" t="str">
        <f>IF($A850="","",IFERROR(VLOOKUP($A850,AI_PF!$A:$CO,93,FALSE),""))</f>
        <v/>
      </c>
      <c r="W850" t="str">
        <f>IF($A850="","",COUNTIF(AI_PF!$A:$A,$A850))</f>
        <v/>
      </c>
      <c r="X850" t="str">
        <f>IF($A850="","",COUNTIF(LookThrough!$A:$A,J850))</f>
        <v/>
      </c>
    </row>
    <row r="851" spans="2:24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IF($A851="","",IFERROR(VLOOKUP($A851,Data_Raw!$A:$G,5,FALSE),""))</f>
        <v/>
      </c>
      <c r="O851" t="str">
        <f>IF($A851="","",IFERROR(VLOOKUP($A851,Data_Raw!$A:$G,6,FALSE),""))</f>
        <v/>
      </c>
      <c r="P851" t="str">
        <f>IF($A851="","",IFERROR(VLOOKUP($A851,Data_Raw!$A:$G,7,FALSE),""))</f>
        <v/>
      </c>
      <c r="Q851" t="str">
        <f>IF($A851="","",SUMIFS(AI_PF!$AP:$AP,AI_PF!$A:$A,$A851))</f>
        <v/>
      </c>
      <c r="R851" t="str">
        <f>IF($A851="","",SUMIFS(AI_PF!$AW:$AW,AI_PF!$A:$A,$A851))</f>
        <v/>
      </c>
      <c r="S851" t="str">
        <f>IF($A851="","",SUMIFS(AI_PF!$AZ:$AZ,AI_PF!$A:$A,$A851))</f>
        <v/>
      </c>
      <c r="T851" t="str">
        <f>IF($A851="","",SUMIFS(AI_PF!$CA:$CA,AI_PF!$A:$A,$A851))</f>
        <v/>
      </c>
      <c r="U851" t="str">
        <f>IF($A851="","",SUMIFS(AI_PF!$CE:$CE,AI_PF!$A:$A,$A851))</f>
        <v/>
      </c>
      <c r="V851" t="str">
        <f>IF($A851="","",IFERROR(VLOOKUP($A851,AI_PF!$A:$CO,93,FALSE),""))</f>
        <v/>
      </c>
      <c r="W851" t="str">
        <f>IF($A851="","",COUNTIF(AI_PF!$A:$A,$A851))</f>
        <v/>
      </c>
      <c r="X851" t="str">
        <f>IF($A851="","",COUNTIF(LookThrough!$A:$A,J851))</f>
        <v/>
      </c>
    </row>
    <row r="852" spans="2:24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IF($A852="","",IFERROR(VLOOKUP($A852,Data_Raw!$A:$G,5,FALSE),""))</f>
        <v/>
      </c>
      <c r="O852" t="str">
        <f>IF($A852="","",IFERROR(VLOOKUP($A852,Data_Raw!$A:$G,6,FALSE),""))</f>
        <v/>
      </c>
      <c r="P852" t="str">
        <f>IF($A852="","",IFERROR(VLOOKUP($A852,Data_Raw!$A:$G,7,FALSE),""))</f>
        <v/>
      </c>
      <c r="Q852" t="str">
        <f>IF($A852="","",SUMIFS(AI_PF!$AP:$AP,AI_PF!$A:$A,$A852))</f>
        <v/>
      </c>
      <c r="R852" t="str">
        <f>IF($A852="","",SUMIFS(AI_PF!$AW:$AW,AI_PF!$A:$A,$A852))</f>
        <v/>
      </c>
      <c r="S852" t="str">
        <f>IF($A852="","",SUMIFS(AI_PF!$AZ:$AZ,AI_PF!$A:$A,$A852))</f>
        <v/>
      </c>
      <c r="T852" t="str">
        <f>IF($A852="","",SUMIFS(AI_PF!$CA:$CA,AI_PF!$A:$A,$A852))</f>
        <v/>
      </c>
      <c r="U852" t="str">
        <f>IF($A852="","",SUMIFS(AI_PF!$CE:$CE,AI_PF!$A:$A,$A852))</f>
        <v/>
      </c>
      <c r="V852" t="str">
        <f>IF($A852="","",IFERROR(VLOOKUP($A852,AI_PF!$A:$CO,93,FALSE),""))</f>
        <v/>
      </c>
      <c r="W852" t="str">
        <f>IF($A852="","",COUNTIF(AI_PF!$A:$A,$A852))</f>
        <v/>
      </c>
      <c r="X852" t="str">
        <f>IF($A852="","",COUNTIF(LookThrough!$A:$A,J852))</f>
        <v/>
      </c>
    </row>
    <row r="853" spans="2:24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IF($A853="","",IFERROR(VLOOKUP($A853,Data_Raw!$A:$G,5,FALSE),""))</f>
        <v/>
      </c>
      <c r="O853" t="str">
        <f>IF($A853="","",IFERROR(VLOOKUP($A853,Data_Raw!$A:$G,6,FALSE),""))</f>
        <v/>
      </c>
      <c r="P853" t="str">
        <f>IF($A853="","",IFERROR(VLOOKUP($A853,Data_Raw!$A:$G,7,FALSE),""))</f>
        <v/>
      </c>
      <c r="Q853" t="str">
        <f>IF($A853="","",SUMIFS(AI_PF!$AP:$AP,AI_PF!$A:$A,$A853))</f>
        <v/>
      </c>
      <c r="R853" t="str">
        <f>IF($A853="","",SUMIFS(AI_PF!$AW:$AW,AI_PF!$A:$A,$A853))</f>
        <v/>
      </c>
      <c r="S853" t="str">
        <f>IF($A853="","",SUMIFS(AI_PF!$AZ:$AZ,AI_PF!$A:$A,$A853))</f>
        <v/>
      </c>
      <c r="T853" t="str">
        <f>IF($A853="","",SUMIFS(AI_PF!$CA:$CA,AI_PF!$A:$A,$A853))</f>
        <v/>
      </c>
      <c r="U853" t="str">
        <f>IF($A853="","",SUMIFS(AI_PF!$CE:$CE,AI_PF!$A:$A,$A853))</f>
        <v/>
      </c>
      <c r="V853" t="str">
        <f>IF($A853="","",IFERROR(VLOOKUP($A853,AI_PF!$A:$CO,93,FALSE),""))</f>
        <v/>
      </c>
      <c r="W853" t="str">
        <f>IF($A853="","",COUNTIF(AI_PF!$A:$A,$A853))</f>
        <v/>
      </c>
      <c r="X853" t="str">
        <f>IF($A853="","",COUNTIF(LookThrough!$A:$A,J853))</f>
        <v/>
      </c>
    </row>
    <row r="854" spans="2:24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IF($A854="","",IFERROR(VLOOKUP($A854,Data_Raw!$A:$G,5,FALSE),""))</f>
        <v/>
      </c>
      <c r="O854" t="str">
        <f>IF($A854="","",IFERROR(VLOOKUP($A854,Data_Raw!$A:$G,6,FALSE),""))</f>
        <v/>
      </c>
      <c r="P854" t="str">
        <f>IF($A854="","",IFERROR(VLOOKUP($A854,Data_Raw!$A:$G,7,FALSE),""))</f>
        <v/>
      </c>
      <c r="Q854" t="str">
        <f>IF($A854="","",SUMIFS(AI_PF!$AP:$AP,AI_PF!$A:$A,$A854))</f>
        <v/>
      </c>
      <c r="R854" t="str">
        <f>IF($A854="","",SUMIFS(AI_PF!$AW:$AW,AI_PF!$A:$A,$A854))</f>
        <v/>
      </c>
      <c r="S854" t="str">
        <f>IF($A854="","",SUMIFS(AI_PF!$AZ:$AZ,AI_PF!$A:$A,$A854))</f>
        <v/>
      </c>
      <c r="T854" t="str">
        <f>IF($A854="","",SUMIFS(AI_PF!$CA:$CA,AI_PF!$A:$A,$A854))</f>
        <v/>
      </c>
      <c r="U854" t="str">
        <f>IF($A854="","",SUMIFS(AI_PF!$CE:$CE,AI_PF!$A:$A,$A854))</f>
        <v/>
      </c>
      <c r="V854" t="str">
        <f>IF($A854="","",IFERROR(VLOOKUP($A854,AI_PF!$A:$CO,93,FALSE),""))</f>
        <v/>
      </c>
      <c r="W854" t="str">
        <f>IF($A854="","",COUNTIF(AI_PF!$A:$A,$A854))</f>
        <v/>
      </c>
      <c r="X854" t="str">
        <f>IF($A854="","",COUNTIF(LookThrough!$A:$A,J854))</f>
        <v/>
      </c>
    </row>
    <row r="855" spans="2:24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IF($A855="","",IFERROR(VLOOKUP($A855,Data_Raw!$A:$G,5,FALSE),""))</f>
        <v/>
      </c>
      <c r="O855" t="str">
        <f>IF($A855="","",IFERROR(VLOOKUP($A855,Data_Raw!$A:$G,6,FALSE),""))</f>
        <v/>
      </c>
      <c r="P855" t="str">
        <f>IF($A855="","",IFERROR(VLOOKUP($A855,Data_Raw!$A:$G,7,FALSE),""))</f>
        <v/>
      </c>
      <c r="Q855" t="str">
        <f>IF($A855="","",SUMIFS(AI_PF!$AP:$AP,AI_PF!$A:$A,$A855))</f>
        <v/>
      </c>
      <c r="R855" t="str">
        <f>IF($A855="","",SUMIFS(AI_PF!$AW:$AW,AI_PF!$A:$A,$A855))</f>
        <v/>
      </c>
      <c r="S855" t="str">
        <f>IF($A855="","",SUMIFS(AI_PF!$AZ:$AZ,AI_PF!$A:$A,$A855))</f>
        <v/>
      </c>
      <c r="T855" t="str">
        <f>IF($A855="","",SUMIFS(AI_PF!$CA:$CA,AI_PF!$A:$A,$A855))</f>
        <v/>
      </c>
      <c r="U855" t="str">
        <f>IF($A855="","",SUMIFS(AI_PF!$CE:$CE,AI_PF!$A:$A,$A855))</f>
        <v/>
      </c>
      <c r="V855" t="str">
        <f>IF($A855="","",IFERROR(VLOOKUP($A855,AI_PF!$A:$CO,93,FALSE),""))</f>
        <v/>
      </c>
      <c r="W855" t="str">
        <f>IF($A855="","",COUNTIF(AI_PF!$A:$A,$A855))</f>
        <v/>
      </c>
      <c r="X855" t="str">
        <f>IF($A855="","",COUNTIF(LookThrough!$A:$A,J855))</f>
        <v/>
      </c>
    </row>
    <row r="856" spans="2:24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IF($A856="","",IFERROR(VLOOKUP($A856,Data_Raw!$A:$G,5,FALSE),""))</f>
        <v/>
      </c>
      <c r="O856" t="str">
        <f>IF($A856="","",IFERROR(VLOOKUP($A856,Data_Raw!$A:$G,6,FALSE),""))</f>
        <v/>
      </c>
      <c r="P856" t="str">
        <f>IF($A856="","",IFERROR(VLOOKUP($A856,Data_Raw!$A:$G,7,FALSE),""))</f>
        <v/>
      </c>
      <c r="Q856" t="str">
        <f>IF($A856="","",SUMIFS(AI_PF!$AP:$AP,AI_PF!$A:$A,$A856))</f>
        <v/>
      </c>
      <c r="R856" t="str">
        <f>IF($A856="","",SUMIFS(AI_PF!$AW:$AW,AI_PF!$A:$A,$A856))</f>
        <v/>
      </c>
      <c r="S856" t="str">
        <f>IF($A856="","",SUMIFS(AI_PF!$AZ:$AZ,AI_PF!$A:$A,$A856))</f>
        <v/>
      </c>
      <c r="T856" t="str">
        <f>IF($A856="","",SUMIFS(AI_PF!$CA:$CA,AI_PF!$A:$A,$A856))</f>
        <v/>
      </c>
      <c r="U856" t="str">
        <f>IF($A856="","",SUMIFS(AI_PF!$CE:$CE,AI_PF!$A:$A,$A856))</f>
        <v/>
      </c>
      <c r="V856" t="str">
        <f>IF($A856="","",IFERROR(VLOOKUP($A856,AI_PF!$A:$CO,93,FALSE),""))</f>
        <v/>
      </c>
      <c r="W856" t="str">
        <f>IF($A856="","",COUNTIF(AI_PF!$A:$A,$A856))</f>
        <v/>
      </c>
      <c r="X856" t="str">
        <f>IF($A856="","",COUNTIF(LookThrough!$A:$A,J856))</f>
        <v/>
      </c>
    </row>
    <row r="857" spans="2:24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IF($A857="","",IFERROR(VLOOKUP($A857,Data_Raw!$A:$G,5,FALSE),""))</f>
        <v/>
      </c>
      <c r="O857" t="str">
        <f>IF($A857="","",IFERROR(VLOOKUP($A857,Data_Raw!$A:$G,6,FALSE),""))</f>
        <v/>
      </c>
      <c r="P857" t="str">
        <f>IF($A857="","",IFERROR(VLOOKUP($A857,Data_Raw!$A:$G,7,FALSE),""))</f>
        <v/>
      </c>
      <c r="Q857" t="str">
        <f>IF($A857="","",SUMIFS(AI_PF!$AP:$AP,AI_PF!$A:$A,$A857))</f>
        <v/>
      </c>
      <c r="R857" t="str">
        <f>IF($A857="","",SUMIFS(AI_PF!$AW:$AW,AI_PF!$A:$A,$A857))</f>
        <v/>
      </c>
      <c r="S857" t="str">
        <f>IF($A857="","",SUMIFS(AI_PF!$AZ:$AZ,AI_PF!$A:$A,$A857))</f>
        <v/>
      </c>
      <c r="T857" t="str">
        <f>IF($A857="","",SUMIFS(AI_PF!$CA:$CA,AI_PF!$A:$A,$A857))</f>
        <v/>
      </c>
      <c r="U857" t="str">
        <f>IF($A857="","",SUMIFS(AI_PF!$CE:$CE,AI_PF!$A:$A,$A857))</f>
        <v/>
      </c>
      <c r="V857" t="str">
        <f>IF($A857="","",IFERROR(VLOOKUP($A857,AI_PF!$A:$CO,93,FALSE),""))</f>
        <v/>
      </c>
      <c r="W857" t="str">
        <f>IF($A857="","",COUNTIF(AI_PF!$A:$A,$A857))</f>
        <v/>
      </c>
      <c r="X857" t="str">
        <f>IF($A857="","",COUNTIF(LookThrough!$A:$A,J857))</f>
        <v/>
      </c>
    </row>
    <row r="858" spans="2:24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IF($A858="","",IFERROR(VLOOKUP($A858,Data_Raw!$A:$G,5,FALSE),""))</f>
        <v/>
      </c>
      <c r="O858" t="str">
        <f>IF($A858="","",IFERROR(VLOOKUP($A858,Data_Raw!$A:$G,6,FALSE),""))</f>
        <v/>
      </c>
      <c r="P858" t="str">
        <f>IF($A858="","",IFERROR(VLOOKUP($A858,Data_Raw!$A:$G,7,FALSE),""))</f>
        <v/>
      </c>
      <c r="Q858" t="str">
        <f>IF($A858="","",SUMIFS(AI_PF!$AP:$AP,AI_PF!$A:$A,$A858))</f>
        <v/>
      </c>
      <c r="R858" t="str">
        <f>IF($A858="","",SUMIFS(AI_PF!$AW:$AW,AI_PF!$A:$A,$A858))</f>
        <v/>
      </c>
      <c r="S858" t="str">
        <f>IF($A858="","",SUMIFS(AI_PF!$AZ:$AZ,AI_PF!$A:$A,$A858))</f>
        <v/>
      </c>
      <c r="T858" t="str">
        <f>IF($A858="","",SUMIFS(AI_PF!$CA:$CA,AI_PF!$A:$A,$A858))</f>
        <v/>
      </c>
      <c r="U858" t="str">
        <f>IF($A858="","",SUMIFS(AI_PF!$CE:$CE,AI_PF!$A:$A,$A858))</f>
        <v/>
      </c>
      <c r="V858" t="str">
        <f>IF($A858="","",IFERROR(VLOOKUP($A858,AI_PF!$A:$CO,93,FALSE),""))</f>
        <v/>
      </c>
      <c r="W858" t="str">
        <f>IF($A858="","",COUNTIF(AI_PF!$A:$A,$A858))</f>
        <v/>
      </c>
      <c r="X858" t="str">
        <f>IF($A858="","",COUNTIF(LookThrough!$A:$A,J858))</f>
        <v/>
      </c>
    </row>
    <row r="859" spans="2:24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IF($A859="","",IFERROR(VLOOKUP($A859,Data_Raw!$A:$G,5,FALSE),""))</f>
        <v/>
      </c>
      <c r="O859" t="str">
        <f>IF($A859="","",IFERROR(VLOOKUP($A859,Data_Raw!$A:$G,6,FALSE),""))</f>
        <v/>
      </c>
      <c r="P859" t="str">
        <f>IF($A859="","",IFERROR(VLOOKUP($A859,Data_Raw!$A:$G,7,FALSE),""))</f>
        <v/>
      </c>
      <c r="Q859" t="str">
        <f>IF($A859="","",SUMIFS(AI_PF!$AP:$AP,AI_PF!$A:$A,$A859))</f>
        <v/>
      </c>
      <c r="R859" t="str">
        <f>IF($A859="","",SUMIFS(AI_PF!$AW:$AW,AI_PF!$A:$A,$A859))</f>
        <v/>
      </c>
      <c r="S859" t="str">
        <f>IF($A859="","",SUMIFS(AI_PF!$AZ:$AZ,AI_PF!$A:$A,$A859))</f>
        <v/>
      </c>
      <c r="T859" t="str">
        <f>IF($A859="","",SUMIFS(AI_PF!$CA:$CA,AI_PF!$A:$A,$A859))</f>
        <v/>
      </c>
      <c r="U859" t="str">
        <f>IF($A859="","",SUMIFS(AI_PF!$CE:$CE,AI_PF!$A:$A,$A859))</f>
        <v/>
      </c>
      <c r="V859" t="str">
        <f>IF($A859="","",IFERROR(VLOOKUP($A859,AI_PF!$A:$CO,93,FALSE),""))</f>
        <v/>
      </c>
      <c r="W859" t="str">
        <f>IF($A859="","",COUNTIF(AI_PF!$A:$A,$A859))</f>
        <v/>
      </c>
      <c r="X859" t="str">
        <f>IF($A859="","",COUNTIF(LookThrough!$A:$A,J859))</f>
        <v/>
      </c>
    </row>
    <row r="860" spans="2:24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IF($A860="","",IFERROR(VLOOKUP($A860,Data_Raw!$A:$G,5,FALSE),""))</f>
        <v/>
      </c>
      <c r="O860" t="str">
        <f>IF($A860="","",IFERROR(VLOOKUP($A860,Data_Raw!$A:$G,6,FALSE),""))</f>
        <v/>
      </c>
      <c r="P860" t="str">
        <f>IF($A860="","",IFERROR(VLOOKUP($A860,Data_Raw!$A:$G,7,FALSE),""))</f>
        <v/>
      </c>
      <c r="Q860" t="str">
        <f>IF($A860="","",SUMIFS(AI_PF!$AP:$AP,AI_PF!$A:$A,$A860))</f>
        <v/>
      </c>
      <c r="R860" t="str">
        <f>IF($A860="","",SUMIFS(AI_PF!$AW:$AW,AI_PF!$A:$A,$A860))</f>
        <v/>
      </c>
      <c r="S860" t="str">
        <f>IF($A860="","",SUMIFS(AI_PF!$AZ:$AZ,AI_PF!$A:$A,$A860))</f>
        <v/>
      </c>
      <c r="T860" t="str">
        <f>IF($A860="","",SUMIFS(AI_PF!$CA:$CA,AI_PF!$A:$A,$A860))</f>
        <v/>
      </c>
      <c r="U860" t="str">
        <f>IF($A860="","",SUMIFS(AI_PF!$CE:$CE,AI_PF!$A:$A,$A860))</f>
        <v/>
      </c>
      <c r="V860" t="str">
        <f>IF($A860="","",IFERROR(VLOOKUP($A860,AI_PF!$A:$CO,93,FALSE),""))</f>
        <v/>
      </c>
      <c r="W860" t="str">
        <f>IF($A860="","",COUNTIF(AI_PF!$A:$A,$A860))</f>
        <v/>
      </c>
      <c r="X860" t="str">
        <f>IF($A860="","",COUNTIF(LookThrough!$A:$A,J860))</f>
        <v/>
      </c>
    </row>
    <row r="861" spans="2:24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IF($A861="","",IFERROR(VLOOKUP($A861,Data_Raw!$A:$G,5,FALSE),""))</f>
        <v/>
      </c>
      <c r="O861" t="str">
        <f>IF($A861="","",IFERROR(VLOOKUP($A861,Data_Raw!$A:$G,6,FALSE),""))</f>
        <v/>
      </c>
      <c r="P861" t="str">
        <f>IF($A861="","",IFERROR(VLOOKUP($A861,Data_Raw!$A:$G,7,FALSE),""))</f>
        <v/>
      </c>
      <c r="Q861" t="str">
        <f>IF($A861="","",SUMIFS(AI_PF!$AP:$AP,AI_PF!$A:$A,$A861))</f>
        <v/>
      </c>
      <c r="R861" t="str">
        <f>IF($A861="","",SUMIFS(AI_PF!$AW:$AW,AI_PF!$A:$A,$A861))</f>
        <v/>
      </c>
      <c r="S861" t="str">
        <f>IF($A861="","",SUMIFS(AI_PF!$AZ:$AZ,AI_PF!$A:$A,$A861))</f>
        <v/>
      </c>
      <c r="T861" t="str">
        <f>IF($A861="","",SUMIFS(AI_PF!$CA:$CA,AI_PF!$A:$A,$A861))</f>
        <v/>
      </c>
      <c r="U861" t="str">
        <f>IF($A861="","",SUMIFS(AI_PF!$CE:$CE,AI_PF!$A:$A,$A861))</f>
        <v/>
      </c>
      <c r="V861" t="str">
        <f>IF($A861="","",IFERROR(VLOOKUP($A861,AI_PF!$A:$CO,93,FALSE),""))</f>
        <v/>
      </c>
      <c r="W861" t="str">
        <f>IF($A861="","",COUNTIF(AI_PF!$A:$A,$A861))</f>
        <v/>
      </c>
      <c r="X861" t="str">
        <f>IF($A861="","",COUNTIF(LookThrough!$A:$A,J861))</f>
        <v/>
      </c>
    </row>
    <row r="862" spans="2:24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IF($A862="","",IFERROR(VLOOKUP($A862,Data_Raw!$A:$G,5,FALSE),""))</f>
        <v/>
      </c>
      <c r="O862" t="str">
        <f>IF($A862="","",IFERROR(VLOOKUP($A862,Data_Raw!$A:$G,6,FALSE),""))</f>
        <v/>
      </c>
      <c r="P862" t="str">
        <f>IF($A862="","",IFERROR(VLOOKUP($A862,Data_Raw!$A:$G,7,FALSE),""))</f>
        <v/>
      </c>
      <c r="Q862" t="str">
        <f>IF($A862="","",SUMIFS(AI_PF!$AP:$AP,AI_PF!$A:$A,$A862))</f>
        <v/>
      </c>
      <c r="R862" t="str">
        <f>IF($A862="","",SUMIFS(AI_PF!$AW:$AW,AI_PF!$A:$A,$A862))</f>
        <v/>
      </c>
      <c r="S862" t="str">
        <f>IF($A862="","",SUMIFS(AI_PF!$AZ:$AZ,AI_PF!$A:$A,$A862))</f>
        <v/>
      </c>
      <c r="T862" t="str">
        <f>IF($A862="","",SUMIFS(AI_PF!$CA:$CA,AI_PF!$A:$A,$A862))</f>
        <v/>
      </c>
      <c r="U862" t="str">
        <f>IF($A862="","",SUMIFS(AI_PF!$CE:$CE,AI_PF!$A:$A,$A862))</f>
        <v/>
      </c>
      <c r="V862" t="str">
        <f>IF($A862="","",IFERROR(VLOOKUP($A862,AI_PF!$A:$CO,93,FALSE),""))</f>
        <v/>
      </c>
      <c r="W862" t="str">
        <f>IF($A862="","",COUNTIF(AI_PF!$A:$A,$A862))</f>
        <v/>
      </c>
      <c r="X862" t="str">
        <f>IF($A862="","",COUNTIF(LookThrough!$A:$A,J862))</f>
        <v/>
      </c>
    </row>
    <row r="863" spans="2:24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IF($A863="","",IFERROR(VLOOKUP($A863,Data_Raw!$A:$G,5,FALSE),""))</f>
        <v/>
      </c>
      <c r="O863" t="str">
        <f>IF($A863="","",IFERROR(VLOOKUP($A863,Data_Raw!$A:$G,6,FALSE),""))</f>
        <v/>
      </c>
      <c r="P863" t="str">
        <f>IF($A863="","",IFERROR(VLOOKUP($A863,Data_Raw!$A:$G,7,FALSE),""))</f>
        <v/>
      </c>
      <c r="Q863" t="str">
        <f>IF($A863="","",SUMIFS(AI_PF!$AP:$AP,AI_PF!$A:$A,$A863))</f>
        <v/>
      </c>
      <c r="R863" t="str">
        <f>IF($A863="","",SUMIFS(AI_PF!$AW:$AW,AI_PF!$A:$A,$A863))</f>
        <v/>
      </c>
      <c r="S863" t="str">
        <f>IF($A863="","",SUMIFS(AI_PF!$AZ:$AZ,AI_PF!$A:$A,$A863))</f>
        <v/>
      </c>
      <c r="T863" t="str">
        <f>IF($A863="","",SUMIFS(AI_PF!$CA:$CA,AI_PF!$A:$A,$A863))</f>
        <v/>
      </c>
      <c r="U863" t="str">
        <f>IF($A863="","",SUMIFS(AI_PF!$CE:$CE,AI_PF!$A:$A,$A863))</f>
        <v/>
      </c>
      <c r="V863" t="str">
        <f>IF($A863="","",IFERROR(VLOOKUP($A863,AI_PF!$A:$CO,93,FALSE),""))</f>
        <v/>
      </c>
      <c r="W863" t="str">
        <f>IF($A863="","",COUNTIF(AI_PF!$A:$A,$A863))</f>
        <v/>
      </c>
      <c r="X863" t="str">
        <f>IF($A863="","",COUNTIF(LookThrough!$A:$A,J863))</f>
        <v/>
      </c>
    </row>
    <row r="864" spans="2:24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IF($A864="","",IFERROR(VLOOKUP($A864,Data_Raw!$A:$G,5,FALSE),""))</f>
        <v/>
      </c>
      <c r="O864" t="str">
        <f>IF($A864="","",IFERROR(VLOOKUP($A864,Data_Raw!$A:$G,6,FALSE),""))</f>
        <v/>
      </c>
      <c r="P864" t="str">
        <f>IF($A864="","",IFERROR(VLOOKUP($A864,Data_Raw!$A:$G,7,FALSE),""))</f>
        <v/>
      </c>
      <c r="Q864" t="str">
        <f>IF($A864="","",SUMIFS(AI_PF!$AP:$AP,AI_PF!$A:$A,$A864))</f>
        <v/>
      </c>
      <c r="R864" t="str">
        <f>IF($A864="","",SUMIFS(AI_PF!$AW:$AW,AI_PF!$A:$A,$A864))</f>
        <v/>
      </c>
      <c r="S864" t="str">
        <f>IF($A864="","",SUMIFS(AI_PF!$AZ:$AZ,AI_PF!$A:$A,$A864))</f>
        <v/>
      </c>
      <c r="T864" t="str">
        <f>IF($A864="","",SUMIFS(AI_PF!$CA:$CA,AI_PF!$A:$A,$A864))</f>
        <v/>
      </c>
      <c r="U864" t="str">
        <f>IF($A864="","",SUMIFS(AI_PF!$CE:$CE,AI_PF!$A:$A,$A864))</f>
        <v/>
      </c>
      <c r="V864" t="str">
        <f>IF($A864="","",IFERROR(VLOOKUP($A864,AI_PF!$A:$CO,93,FALSE),""))</f>
        <v/>
      </c>
      <c r="W864" t="str">
        <f>IF($A864="","",COUNTIF(AI_PF!$A:$A,$A864))</f>
        <v/>
      </c>
      <c r="X864" t="str">
        <f>IF($A864="","",COUNTIF(LookThrough!$A:$A,J864))</f>
        <v/>
      </c>
    </row>
    <row r="865" spans="2:24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IF($A865="","",IFERROR(VLOOKUP($A865,Data_Raw!$A:$G,5,FALSE),""))</f>
        <v/>
      </c>
      <c r="O865" t="str">
        <f>IF($A865="","",IFERROR(VLOOKUP($A865,Data_Raw!$A:$G,6,FALSE),""))</f>
        <v/>
      </c>
      <c r="P865" t="str">
        <f>IF($A865="","",IFERROR(VLOOKUP($A865,Data_Raw!$A:$G,7,FALSE),""))</f>
        <v/>
      </c>
      <c r="Q865" t="str">
        <f>IF($A865="","",SUMIFS(AI_PF!$AP:$AP,AI_PF!$A:$A,$A865))</f>
        <v/>
      </c>
      <c r="R865" t="str">
        <f>IF($A865="","",SUMIFS(AI_PF!$AW:$AW,AI_PF!$A:$A,$A865))</f>
        <v/>
      </c>
      <c r="S865" t="str">
        <f>IF($A865="","",SUMIFS(AI_PF!$AZ:$AZ,AI_PF!$A:$A,$A865))</f>
        <v/>
      </c>
      <c r="T865" t="str">
        <f>IF($A865="","",SUMIFS(AI_PF!$CA:$CA,AI_PF!$A:$A,$A865))</f>
        <v/>
      </c>
      <c r="U865" t="str">
        <f>IF($A865="","",SUMIFS(AI_PF!$CE:$CE,AI_PF!$A:$A,$A865))</f>
        <v/>
      </c>
      <c r="V865" t="str">
        <f>IF($A865="","",IFERROR(VLOOKUP($A865,AI_PF!$A:$CO,93,FALSE),""))</f>
        <v/>
      </c>
      <c r="W865" t="str">
        <f>IF($A865="","",COUNTIF(AI_PF!$A:$A,$A865))</f>
        <v/>
      </c>
      <c r="X865" t="str">
        <f>IF($A865="","",COUNTIF(LookThrough!$A:$A,J865))</f>
        <v/>
      </c>
    </row>
    <row r="866" spans="2:24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IF($A866="","",IFERROR(VLOOKUP($A866,Data_Raw!$A:$G,5,FALSE),""))</f>
        <v/>
      </c>
      <c r="O866" t="str">
        <f>IF($A866="","",IFERROR(VLOOKUP($A866,Data_Raw!$A:$G,6,FALSE),""))</f>
        <v/>
      </c>
      <c r="P866" t="str">
        <f>IF($A866="","",IFERROR(VLOOKUP($A866,Data_Raw!$A:$G,7,FALSE),""))</f>
        <v/>
      </c>
      <c r="Q866" t="str">
        <f>IF($A866="","",SUMIFS(AI_PF!$AP:$AP,AI_PF!$A:$A,$A866))</f>
        <v/>
      </c>
      <c r="R866" t="str">
        <f>IF($A866="","",SUMIFS(AI_PF!$AW:$AW,AI_PF!$A:$A,$A866))</f>
        <v/>
      </c>
      <c r="S866" t="str">
        <f>IF($A866="","",SUMIFS(AI_PF!$AZ:$AZ,AI_PF!$A:$A,$A866))</f>
        <v/>
      </c>
      <c r="T866" t="str">
        <f>IF($A866="","",SUMIFS(AI_PF!$CA:$CA,AI_PF!$A:$A,$A866))</f>
        <v/>
      </c>
      <c r="U866" t="str">
        <f>IF($A866="","",SUMIFS(AI_PF!$CE:$CE,AI_PF!$A:$A,$A866))</f>
        <v/>
      </c>
      <c r="V866" t="str">
        <f>IF($A866="","",IFERROR(VLOOKUP($A866,AI_PF!$A:$CO,93,FALSE),""))</f>
        <v/>
      </c>
      <c r="W866" t="str">
        <f>IF($A866="","",COUNTIF(AI_PF!$A:$A,$A866))</f>
        <v/>
      </c>
      <c r="X866" t="str">
        <f>IF($A866="","",COUNTIF(LookThrough!$A:$A,J866))</f>
        <v/>
      </c>
    </row>
    <row r="867" spans="2:24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IF($A867="","",IFERROR(VLOOKUP($A867,Data_Raw!$A:$G,5,FALSE),""))</f>
        <v/>
      </c>
      <c r="O867" t="str">
        <f>IF($A867="","",IFERROR(VLOOKUP($A867,Data_Raw!$A:$G,6,FALSE),""))</f>
        <v/>
      </c>
      <c r="P867" t="str">
        <f>IF($A867="","",IFERROR(VLOOKUP($A867,Data_Raw!$A:$G,7,FALSE),""))</f>
        <v/>
      </c>
      <c r="Q867" t="str">
        <f>IF($A867="","",SUMIFS(AI_PF!$AP:$AP,AI_PF!$A:$A,$A867))</f>
        <v/>
      </c>
      <c r="R867" t="str">
        <f>IF($A867="","",SUMIFS(AI_PF!$AW:$AW,AI_PF!$A:$A,$A867))</f>
        <v/>
      </c>
      <c r="S867" t="str">
        <f>IF($A867="","",SUMIFS(AI_PF!$AZ:$AZ,AI_PF!$A:$A,$A867))</f>
        <v/>
      </c>
      <c r="T867" t="str">
        <f>IF($A867="","",SUMIFS(AI_PF!$CA:$CA,AI_PF!$A:$A,$A867))</f>
        <v/>
      </c>
      <c r="U867" t="str">
        <f>IF($A867="","",SUMIFS(AI_PF!$CE:$CE,AI_PF!$A:$A,$A867))</f>
        <v/>
      </c>
      <c r="V867" t="str">
        <f>IF($A867="","",IFERROR(VLOOKUP($A867,AI_PF!$A:$CO,93,FALSE),""))</f>
        <v/>
      </c>
      <c r="W867" t="str">
        <f>IF($A867="","",COUNTIF(AI_PF!$A:$A,$A867))</f>
        <v/>
      </c>
      <c r="X867" t="str">
        <f>IF($A867="","",COUNTIF(LookThrough!$A:$A,J867))</f>
        <v/>
      </c>
    </row>
    <row r="868" spans="2:24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IF($A868="","",IFERROR(VLOOKUP($A868,Data_Raw!$A:$G,5,FALSE),""))</f>
        <v/>
      </c>
      <c r="O868" t="str">
        <f>IF($A868="","",IFERROR(VLOOKUP($A868,Data_Raw!$A:$G,6,FALSE),""))</f>
        <v/>
      </c>
      <c r="P868" t="str">
        <f>IF($A868="","",IFERROR(VLOOKUP($A868,Data_Raw!$A:$G,7,FALSE),""))</f>
        <v/>
      </c>
      <c r="Q868" t="str">
        <f>IF($A868="","",SUMIFS(AI_PF!$AP:$AP,AI_PF!$A:$A,$A868))</f>
        <v/>
      </c>
      <c r="R868" t="str">
        <f>IF($A868="","",SUMIFS(AI_PF!$AW:$AW,AI_PF!$A:$A,$A868))</f>
        <v/>
      </c>
      <c r="S868" t="str">
        <f>IF($A868="","",SUMIFS(AI_PF!$AZ:$AZ,AI_PF!$A:$A,$A868))</f>
        <v/>
      </c>
      <c r="T868" t="str">
        <f>IF($A868="","",SUMIFS(AI_PF!$CA:$CA,AI_PF!$A:$A,$A868))</f>
        <v/>
      </c>
      <c r="U868" t="str">
        <f>IF($A868="","",SUMIFS(AI_PF!$CE:$CE,AI_PF!$A:$A,$A868))</f>
        <v/>
      </c>
      <c r="V868" t="str">
        <f>IF($A868="","",IFERROR(VLOOKUP($A868,AI_PF!$A:$CO,93,FALSE),""))</f>
        <v/>
      </c>
      <c r="W868" t="str">
        <f>IF($A868="","",COUNTIF(AI_PF!$A:$A,$A868))</f>
        <v/>
      </c>
      <c r="X868" t="str">
        <f>IF($A868="","",COUNTIF(LookThrough!$A:$A,J868))</f>
        <v/>
      </c>
    </row>
    <row r="869" spans="2:24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IF($A869="","",IFERROR(VLOOKUP($A869,Data_Raw!$A:$G,5,FALSE),""))</f>
        <v/>
      </c>
      <c r="O869" t="str">
        <f>IF($A869="","",IFERROR(VLOOKUP($A869,Data_Raw!$A:$G,6,FALSE),""))</f>
        <v/>
      </c>
      <c r="P869" t="str">
        <f>IF($A869="","",IFERROR(VLOOKUP($A869,Data_Raw!$A:$G,7,FALSE),""))</f>
        <v/>
      </c>
      <c r="Q869" t="str">
        <f>IF($A869="","",SUMIFS(AI_PF!$AP:$AP,AI_PF!$A:$A,$A869))</f>
        <v/>
      </c>
      <c r="R869" t="str">
        <f>IF($A869="","",SUMIFS(AI_PF!$AW:$AW,AI_PF!$A:$A,$A869))</f>
        <v/>
      </c>
      <c r="S869" t="str">
        <f>IF($A869="","",SUMIFS(AI_PF!$AZ:$AZ,AI_PF!$A:$A,$A869))</f>
        <v/>
      </c>
      <c r="T869" t="str">
        <f>IF($A869="","",SUMIFS(AI_PF!$CA:$CA,AI_PF!$A:$A,$A869))</f>
        <v/>
      </c>
      <c r="U869" t="str">
        <f>IF($A869="","",SUMIFS(AI_PF!$CE:$CE,AI_PF!$A:$A,$A869))</f>
        <v/>
      </c>
      <c r="V869" t="str">
        <f>IF($A869="","",IFERROR(VLOOKUP($A869,AI_PF!$A:$CO,93,FALSE),""))</f>
        <v/>
      </c>
      <c r="W869" t="str">
        <f>IF($A869="","",COUNTIF(AI_PF!$A:$A,$A869))</f>
        <v/>
      </c>
      <c r="X869" t="str">
        <f>IF($A869="","",COUNTIF(LookThrough!$A:$A,J869))</f>
        <v/>
      </c>
    </row>
    <row r="870" spans="2:24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IF($A870="","",IFERROR(VLOOKUP($A870,Data_Raw!$A:$G,5,FALSE),""))</f>
        <v/>
      </c>
      <c r="O870" t="str">
        <f>IF($A870="","",IFERROR(VLOOKUP($A870,Data_Raw!$A:$G,6,FALSE),""))</f>
        <v/>
      </c>
      <c r="P870" t="str">
        <f>IF($A870="","",IFERROR(VLOOKUP($A870,Data_Raw!$A:$G,7,FALSE),""))</f>
        <v/>
      </c>
      <c r="Q870" t="str">
        <f>IF($A870="","",SUMIFS(AI_PF!$AP:$AP,AI_PF!$A:$A,$A870))</f>
        <v/>
      </c>
      <c r="R870" t="str">
        <f>IF($A870="","",SUMIFS(AI_PF!$AW:$AW,AI_PF!$A:$A,$A870))</f>
        <v/>
      </c>
      <c r="S870" t="str">
        <f>IF($A870="","",SUMIFS(AI_PF!$AZ:$AZ,AI_PF!$A:$A,$A870))</f>
        <v/>
      </c>
      <c r="T870" t="str">
        <f>IF($A870="","",SUMIFS(AI_PF!$CA:$CA,AI_PF!$A:$A,$A870))</f>
        <v/>
      </c>
      <c r="U870" t="str">
        <f>IF($A870="","",SUMIFS(AI_PF!$CE:$CE,AI_PF!$A:$A,$A870))</f>
        <v/>
      </c>
      <c r="V870" t="str">
        <f>IF($A870="","",IFERROR(VLOOKUP($A870,AI_PF!$A:$CO,93,FALSE),""))</f>
        <v/>
      </c>
      <c r="W870" t="str">
        <f>IF($A870="","",COUNTIF(AI_PF!$A:$A,$A870))</f>
        <v/>
      </c>
      <c r="X870" t="str">
        <f>IF($A870="","",COUNTIF(LookThrough!$A:$A,J870))</f>
        <v/>
      </c>
    </row>
    <row r="871" spans="2:24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IF($A871="","",IFERROR(VLOOKUP($A871,Data_Raw!$A:$G,5,FALSE),""))</f>
        <v/>
      </c>
      <c r="O871" t="str">
        <f>IF($A871="","",IFERROR(VLOOKUP($A871,Data_Raw!$A:$G,6,FALSE),""))</f>
        <v/>
      </c>
      <c r="P871" t="str">
        <f>IF($A871="","",IFERROR(VLOOKUP($A871,Data_Raw!$A:$G,7,FALSE),""))</f>
        <v/>
      </c>
      <c r="Q871" t="str">
        <f>IF($A871="","",SUMIFS(AI_PF!$AP:$AP,AI_PF!$A:$A,$A871))</f>
        <v/>
      </c>
      <c r="R871" t="str">
        <f>IF($A871="","",SUMIFS(AI_PF!$AW:$AW,AI_PF!$A:$A,$A871))</f>
        <v/>
      </c>
      <c r="S871" t="str">
        <f>IF($A871="","",SUMIFS(AI_PF!$AZ:$AZ,AI_PF!$A:$A,$A871))</f>
        <v/>
      </c>
      <c r="T871" t="str">
        <f>IF($A871="","",SUMIFS(AI_PF!$CA:$CA,AI_PF!$A:$A,$A871))</f>
        <v/>
      </c>
      <c r="U871" t="str">
        <f>IF($A871="","",SUMIFS(AI_PF!$CE:$CE,AI_PF!$A:$A,$A871))</f>
        <v/>
      </c>
      <c r="V871" t="str">
        <f>IF($A871="","",IFERROR(VLOOKUP($A871,AI_PF!$A:$CO,93,FALSE),""))</f>
        <v/>
      </c>
      <c r="W871" t="str">
        <f>IF($A871="","",COUNTIF(AI_PF!$A:$A,$A871))</f>
        <v/>
      </c>
      <c r="X871" t="str">
        <f>IF($A871="","",COUNTIF(LookThrough!$A:$A,J871))</f>
        <v/>
      </c>
    </row>
    <row r="872" spans="2:24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IF($A872="","",IFERROR(VLOOKUP($A872,Data_Raw!$A:$G,5,FALSE),""))</f>
        <v/>
      </c>
      <c r="O872" t="str">
        <f>IF($A872="","",IFERROR(VLOOKUP($A872,Data_Raw!$A:$G,6,FALSE),""))</f>
        <v/>
      </c>
      <c r="P872" t="str">
        <f>IF($A872="","",IFERROR(VLOOKUP($A872,Data_Raw!$A:$G,7,FALSE),""))</f>
        <v/>
      </c>
      <c r="Q872" t="str">
        <f>IF($A872="","",SUMIFS(AI_PF!$AP:$AP,AI_PF!$A:$A,$A872))</f>
        <v/>
      </c>
      <c r="R872" t="str">
        <f>IF($A872="","",SUMIFS(AI_PF!$AW:$AW,AI_PF!$A:$A,$A872))</f>
        <v/>
      </c>
      <c r="S872" t="str">
        <f>IF($A872="","",SUMIFS(AI_PF!$AZ:$AZ,AI_PF!$A:$A,$A872))</f>
        <v/>
      </c>
      <c r="T872" t="str">
        <f>IF($A872="","",SUMIFS(AI_PF!$CA:$CA,AI_PF!$A:$A,$A872))</f>
        <v/>
      </c>
      <c r="U872" t="str">
        <f>IF($A872="","",SUMIFS(AI_PF!$CE:$CE,AI_PF!$A:$A,$A872))</f>
        <v/>
      </c>
      <c r="V872" t="str">
        <f>IF($A872="","",IFERROR(VLOOKUP($A872,AI_PF!$A:$CO,93,FALSE),""))</f>
        <v/>
      </c>
      <c r="W872" t="str">
        <f>IF($A872="","",COUNTIF(AI_PF!$A:$A,$A872))</f>
        <v/>
      </c>
      <c r="X872" t="str">
        <f>IF($A872="","",COUNTIF(LookThrough!$A:$A,J872))</f>
        <v/>
      </c>
    </row>
    <row r="873" spans="2:24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IF($A873="","",IFERROR(VLOOKUP($A873,Data_Raw!$A:$G,5,FALSE),""))</f>
        <v/>
      </c>
      <c r="O873" t="str">
        <f>IF($A873="","",IFERROR(VLOOKUP($A873,Data_Raw!$A:$G,6,FALSE),""))</f>
        <v/>
      </c>
      <c r="P873" t="str">
        <f>IF($A873="","",IFERROR(VLOOKUP($A873,Data_Raw!$A:$G,7,FALSE),""))</f>
        <v/>
      </c>
      <c r="Q873" t="str">
        <f>IF($A873="","",SUMIFS(AI_PF!$AP:$AP,AI_PF!$A:$A,$A873))</f>
        <v/>
      </c>
      <c r="R873" t="str">
        <f>IF($A873="","",SUMIFS(AI_PF!$AW:$AW,AI_PF!$A:$A,$A873))</f>
        <v/>
      </c>
      <c r="S873" t="str">
        <f>IF($A873="","",SUMIFS(AI_PF!$AZ:$AZ,AI_PF!$A:$A,$A873))</f>
        <v/>
      </c>
      <c r="T873" t="str">
        <f>IF($A873="","",SUMIFS(AI_PF!$CA:$CA,AI_PF!$A:$A,$A873))</f>
        <v/>
      </c>
      <c r="U873" t="str">
        <f>IF($A873="","",SUMIFS(AI_PF!$CE:$CE,AI_PF!$A:$A,$A873))</f>
        <v/>
      </c>
      <c r="V873" t="str">
        <f>IF($A873="","",IFERROR(VLOOKUP($A873,AI_PF!$A:$CO,93,FALSE),""))</f>
        <v/>
      </c>
      <c r="W873" t="str">
        <f>IF($A873="","",COUNTIF(AI_PF!$A:$A,$A873))</f>
        <v/>
      </c>
      <c r="X873" t="str">
        <f>IF($A873="","",COUNTIF(LookThrough!$A:$A,J873))</f>
        <v/>
      </c>
    </row>
    <row r="874" spans="2:24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IF($A874="","",IFERROR(VLOOKUP($A874,Data_Raw!$A:$G,5,FALSE),""))</f>
        <v/>
      </c>
      <c r="O874" t="str">
        <f>IF($A874="","",IFERROR(VLOOKUP($A874,Data_Raw!$A:$G,6,FALSE),""))</f>
        <v/>
      </c>
      <c r="P874" t="str">
        <f>IF($A874="","",IFERROR(VLOOKUP($A874,Data_Raw!$A:$G,7,FALSE),""))</f>
        <v/>
      </c>
      <c r="Q874" t="str">
        <f>IF($A874="","",SUMIFS(AI_PF!$AP:$AP,AI_PF!$A:$A,$A874))</f>
        <v/>
      </c>
      <c r="R874" t="str">
        <f>IF($A874="","",SUMIFS(AI_PF!$AW:$AW,AI_PF!$A:$A,$A874))</f>
        <v/>
      </c>
      <c r="S874" t="str">
        <f>IF($A874="","",SUMIFS(AI_PF!$AZ:$AZ,AI_PF!$A:$A,$A874))</f>
        <v/>
      </c>
      <c r="T874" t="str">
        <f>IF($A874="","",SUMIFS(AI_PF!$CA:$CA,AI_PF!$A:$A,$A874))</f>
        <v/>
      </c>
      <c r="U874" t="str">
        <f>IF($A874="","",SUMIFS(AI_PF!$CE:$CE,AI_PF!$A:$A,$A874))</f>
        <v/>
      </c>
      <c r="V874" t="str">
        <f>IF($A874="","",IFERROR(VLOOKUP($A874,AI_PF!$A:$CO,93,FALSE),""))</f>
        <v/>
      </c>
      <c r="W874" t="str">
        <f>IF($A874="","",COUNTIF(AI_PF!$A:$A,$A874))</f>
        <v/>
      </c>
      <c r="X874" t="str">
        <f>IF($A874="","",COUNTIF(LookThrough!$A:$A,J874))</f>
        <v/>
      </c>
    </row>
    <row r="875" spans="2:24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IF($A875="","",IFERROR(VLOOKUP($A875,Data_Raw!$A:$G,5,FALSE),""))</f>
        <v/>
      </c>
      <c r="O875" t="str">
        <f>IF($A875="","",IFERROR(VLOOKUP($A875,Data_Raw!$A:$G,6,FALSE),""))</f>
        <v/>
      </c>
      <c r="P875" t="str">
        <f>IF($A875="","",IFERROR(VLOOKUP($A875,Data_Raw!$A:$G,7,FALSE),""))</f>
        <v/>
      </c>
      <c r="Q875" t="str">
        <f>IF($A875="","",SUMIFS(AI_PF!$AP:$AP,AI_PF!$A:$A,$A875))</f>
        <v/>
      </c>
      <c r="R875" t="str">
        <f>IF($A875="","",SUMIFS(AI_PF!$AW:$AW,AI_PF!$A:$A,$A875))</f>
        <v/>
      </c>
      <c r="S875" t="str">
        <f>IF($A875="","",SUMIFS(AI_PF!$AZ:$AZ,AI_PF!$A:$A,$A875))</f>
        <v/>
      </c>
      <c r="T875" t="str">
        <f>IF($A875="","",SUMIFS(AI_PF!$CA:$CA,AI_PF!$A:$A,$A875))</f>
        <v/>
      </c>
      <c r="U875" t="str">
        <f>IF($A875="","",SUMIFS(AI_PF!$CE:$CE,AI_PF!$A:$A,$A875))</f>
        <v/>
      </c>
      <c r="V875" t="str">
        <f>IF($A875="","",IFERROR(VLOOKUP($A875,AI_PF!$A:$CO,93,FALSE),""))</f>
        <v/>
      </c>
      <c r="W875" t="str">
        <f>IF($A875="","",COUNTIF(AI_PF!$A:$A,$A875))</f>
        <v/>
      </c>
      <c r="X875" t="str">
        <f>IF($A875="","",COUNTIF(LookThrough!$A:$A,J875))</f>
        <v/>
      </c>
    </row>
    <row r="876" spans="2:24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IF($A876="","",IFERROR(VLOOKUP($A876,Data_Raw!$A:$G,5,FALSE),""))</f>
        <v/>
      </c>
      <c r="O876" t="str">
        <f>IF($A876="","",IFERROR(VLOOKUP($A876,Data_Raw!$A:$G,6,FALSE),""))</f>
        <v/>
      </c>
      <c r="P876" t="str">
        <f>IF($A876="","",IFERROR(VLOOKUP($A876,Data_Raw!$A:$G,7,FALSE),""))</f>
        <v/>
      </c>
      <c r="Q876" t="str">
        <f>IF($A876="","",SUMIFS(AI_PF!$AP:$AP,AI_PF!$A:$A,$A876))</f>
        <v/>
      </c>
      <c r="R876" t="str">
        <f>IF($A876="","",SUMIFS(AI_PF!$AW:$AW,AI_PF!$A:$A,$A876))</f>
        <v/>
      </c>
      <c r="S876" t="str">
        <f>IF($A876="","",SUMIFS(AI_PF!$AZ:$AZ,AI_PF!$A:$A,$A876))</f>
        <v/>
      </c>
      <c r="T876" t="str">
        <f>IF($A876="","",SUMIFS(AI_PF!$CA:$CA,AI_PF!$A:$A,$A876))</f>
        <v/>
      </c>
      <c r="U876" t="str">
        <f>IF($A876="","",SUMIFS(AI_PF!$CE:$CE,AI_PF!$A:$A,$A876))</f>
        <v/>
      </c>
      <c r="V876" t="str">
        <f>IF($A876="","",IFERROR(VLOOKUP($A876,AI_PF!$A:$CO,93,FALSE),""))</f>
        <v/>
      </c>
      <c r="W876" t="str">
        <f>IF($A876="","",COUNTIF(AI_PF!$A:$A,$A876))</f>
        <v/>
      </c>
      <c r="X876" t="str">
        <f>IF($A876="","",COUNTIF(LookThrough!$A:$A,J876))</f>
        <v/>
      </c>
    </row>
    <row r="877" spans="2:24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IF($A877="","",IFERROR(VLOOKUP($A877,Data_Raw!$A:$G,5,FALSE),""))</f>
        <v/>
      </c>
      <c r="O877" t="str">
        <f>IF($A877="","",IFERROR(VLOOKUP($A877,Data_Raw!$A:$G,6,FALSE),""))</f>
        <v/>
      </c>
      <c r="P877" t="str">
        <f>IF($A877="","",IFERROR(VLOOKUP($A877,Data_Raw!$A:$G,7,FALSE),""))</f>
        <v/>
      </c>
      <c r="Q877" t="str">
        <f>IF($A877="","",SUMIFS(AI_PF!$AP:$AP,AI_PF!$A:$A,$A877))</f>
        <v/>
      </c>
      <c r="R877" t="str">
        <f>IF($A877="","",SUMIFS(AI_PF!$AW:$AW,AI_PF!$A:$A,$A877))</f>
        <v/>
      </c>
      <c r="S877" t="str">
        <f>IF($A877="","",SUMIFS(AI_PF!$AZ:$AZ,AI_PF!$A:$A,$A877))</f>
        <v/>
      </c>
      <c r="T877" t="str">
        <f>IF($A877="","",SUMIFS(AI_PF!$CA:$CA,AI_PF!$A:$A,$A877))</f>
        <v/>
      </c>
      <c r="U877" t="str">
        <f>IF($A877="","",SUMIFS(AI_PF!$CE:$CE,AI_PF!$A:$A,$A877))</f>
        <v/>
      </c>
      <c r="V877" t="str">
        <f>IF($A877="","",IFERROR(VLOOKUP($A877,AI_PF!$A:$CO,93,FALSE),""))</f>
        <v/>
      </c>
      <c r="W877" t="str">
        <f>IF($A877="","",COUNTIF(AI_PF!$A:$A,$A877))</f>
        <v/>
      </c>
      <c r="X877" t="str">
        <f>IF($A877="","",COUNTIF(LookThrough!$A:$A,J877))</f>
        <v/>
      </c>
    </row>
    <row r="878" spans="2:24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IF($A878="","",IFERROR(VLOOKUP($A878,Data_Raw!$A:$G,5,FALSE),""))</f>
        <v/>
      </c>
      <c r="O878" t="str">
        <f>IF($A878="","",IFERROR(VLOOKUP($A878,Data_Raw!$A:$G,6,FALSE),""))</f>
        <v/>
      </c>
      <c r="P878" t="str">
        <f>IF($A878="","",IFERROR(VLOOKUP($A878,Data_Raw!$A:$G,7,FALSE),""))</f>
        <v/>
      </c>
      <c r="Q878" t="str">
        <f>IF($A878="","",SUMIFS(AI_PF!$AP:$AP,AI_PF!$A:$A,$A878))</f>
        <v/>
      </c>
      <c r="R878" t="str">
        <f>IF($A878="","",SUMIFS(AI_PF!$AW:$AW,AI_PF!$A:$A,$A878))</f>
        <v/>
      </c>
      <c r="S878" t="str">
        <f>IF($A878="","",SUMIFS(AI_PF!$AZ:$AZ,AI_PF!$A:$A,$A878))</f>
        <v/>
      </c>
      <c r="T878" t="str">
        <f>IF($A878="","",SUMIFS(AI_PF!$CA:$CA,AI_PF!$A:$A,$A878))</f>
        <v/>
      </c>
      <c r="U878" t="str">
        <f>IF($A878="","",SUMIFS(AI_PF!$CE:$CE,AI_PF!$A:$A,$A878))</f>
        <v/>
      </c>
      <c r="V878" t="str">
        <f>IF($A878="","",IFERROR(VLOOKUP($A878,AI_PF!$A:$CO,93,FALSE),""))</f>
        <v/>
      </c>
      <c r="W878" t="str">
        <f>IF($A878="","",COUNTIF(AI_PF!$A:$A,$A878))</f>
        <v/>
      </c>
      <c r="X878" t="str">
        <f>IF($A878="","",COUNTIF(LookThrough!$A:$A,J878))</f>
        <v/>
      </c>
    </row>
    <row r="879" spans="2:24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IF($A879="","",IFERROR(VLOOKUP($A879,Data_Raw!$A:$G,5,FALSE),""))</f>
        <v/>
      </c>
      <c r="O879" t="str">
        <f>IF($A879="","",IFERROR(VLOOKUP($A879,Data_Raw!$A:$G,6,FALSE),""))</f>
        <v/>
      </c>
      <c r="P879" t="str">
        <f>IF($A879="","",IFERROR(VLOOKUP($A879,Data_Raw!$A:$G,7,FALSE),""))</f>
        <v/>
      </c>
      <c r="Q879" t="str">
        <f>IF($A879="","",SUMIFS(AI_PF!$AP:$AP,AI_PF!$A:$A,$A879))</f>
        <v/>
      </c>
      <c r="R879" t="str">
        <f>IF($A879="","",SUMIFS(AI_PF!$AW:$AW,AI_PF!$A:$A,$A879))</f>
        <v/>
      </c>
      <c r="S879" t="str">
        <f>IF($A879="","",SUMIFS(AI_PF!$AZ:$AZ,AI_PF!$A:$A,$A879))</f>
        <v/>
      </c>
      <c r="T879" t="str">
        <f>IF($A879="","",SUMIFS(AI_PF!$CA:$CA,AI_PF!$A:$A,$A879))</f>
        <v/>
      </c>
      <c r="U879" t="str">
        <f>IF($A879="","",SUMIFS(AI_PF!$CE:$CE,AI_PF!$A:$A,$A879))</f>
        <v/>
      </c>
      <c r="V879" t="str">
        <f>IF($A879="","",IFERROR(VLOOKUP($A879,AI_PF!$A:$CO,93,FALSE),""))</f>
        <v/>
      </c>
      <c r="W879" t="str">
        <f>IF($A879="","",COUNTIF(AI_PF!$A:$A,$A879))</f>
        <v/>
      </c>
      <c r="X879" t="str">
        <f>IF($A879="","",COUNTIF(LookThrough!$A:$A,J879))</f>
        <v/>
      </c>
    </row>
    <row r="880" spans="2:24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IF($A880="","",IFERROR(VLOOKUP($A880,Data_Raw!$A:$G,5,FALSE),""))</f>
        <v/>
      </c>
      <c r="O880" t="str">
        <f>IF($A880="","",IFERROR(VLOOKUP($A880,Data_Raw!$A:$G,6,FALSE),""))</f>
        <v/>
      </c>
      <c r="P880" t="str">
        <f>IF($A880="","",IFERROR(VLOOKUP($A880,Data_Raw!$A:$G,7,FALSE),""))</f>
        <v/>
      </c>
      <c r="Q880" t="str">
        <f>IF($A880="","",SUMIFS(AI_PF!$AP:$AP,AI_PF!$A:$A,$A880))</f>
        <v/>
      </c>
      <c r="R880" t="str">
        <f>IF($A880="","",SUMIFS(AI_PF!$AW:$AW,AI_PF!$A:$A,$A880))</f>
        <v/>
      </c>
      <c r="S880" t="str">
        <f>IF($A880="","",SUMIFS(AI_PF!$AZ:$AZ,AI_PF!$A:$A,$A880))</f>
        <v/>
      </c>
      <c r="T880" t="str">
        <f>IF($A880="","",SUMIFS(AI_PF!$CA:$CA,AI_PF!$A:$A,$A880))</f>
        <v/>
      </c>
      <c r="U880" t="str">
        <f>IF($A880="","",SUMIFS(AI_PF!$CE:$CE,AI_PF!$A:$A,$A880))</f>
        <v/>
      </c>
      <c r="V880" t="str">
        <f>IF($A880="","",IFERROR(VLOOKUP($A880,AI_PF!$A:$CO,93,FALSE),""))</f>
        <v/>
      </c>
      <c r="W880" t="str">
        <f>IF($A880="","",COUNTIF(AI_PF!$A:$A,$A880))</f>
        <v/>
      </c>
      <c r="X880" t="str">
        <f>IF($A880="","",COUNTIF(LookThrough!$A:$A,J880))</f>
        <v/>
      </c>
    </row>
    <row r="881" spans="2:24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IF($A881="","",IFERROR(VLOOKUP($A881,Data_Raw!$A:$G,5,FALSE),""))</f>
        <v/>
      </c>
      <c r="O881" t="str">
        <f>IF($A881="","",IFERROR(VLOOKUP($A881,Data_Raw!$A:$G,6,FALSE),""))</f>
        <v/>
      </c>
      <c r="P881" t="str">
        <f>IF($A881="","",IFERROR(VLOOKUP($A881,Data_Raw!$A:$G,7,FALSE),""))</f>
        <v/>
      </c>
      <c r="Q881" t="str">
        <f>IF($A881="","",SUMIFS(AI_PF!$AP:$AP,AI_PF!$A:$A,$A881))</f>
        <v/>
      </c>
      <c r="R881" t="str">
        <f>IF($A881="","",SUMIFS(AI_PF!$AW:$AW,AI_PF!$A:$A,$A881))</f>
        <v/>
      </c>
      <c r="S881" t="str">
        <f>IF($A881="","",SUMIFS(AI_PF!$AZ:$AZ,AI_PF!$A:$A,$A881))</f>
        <v/>
      </c>
      <c r="T881" t="str">
        <f>IF($A881="","",SUMIFS(AI_PF!$CA:$CA,AI_PF!$A:$A,$A881))</f>
        <v/>
      </c>
      <c r="U881" t="str">
        <f>IF($A881="","",SUMIFS(AI_PF!$CE:$CE,AI_PF!$A:$A,$A881))</f>
        <v/>
      </c>
      <c r="V881" t="str">
        <f>IF($A881="","",IFERROR(VLOOKUP($A881,AI_PF!$A:$CO,93,FALSE),""))</f>
        <v/>
      </c>
      <c r="W881" t="str">
        <f>IF($A881="","",COUNTIF(AI_PF!$A:$A,$A881))</f>
        <v/>
      </c>
      <c r="X881" t="str">
        <f>IF($A881="","",COUNTIF(LookThrough!$A:$A,J881))</f>
        <v/>
      </c>
    </row>
    <row r="882" spans="2:24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IF($A882="","",IFERROR(VLOOKUP($A882,Data_Raw!$A:$G,5,FALSE),""))</f>
        <v/>
      </c>
      <c r="O882" t="str">
        <f>IF($A882="","",IFERROR(VLOOKUP($A882,Data_Raw!$A:$G,6,FALSE),""))</f>
        <v/>
      </c>
      <c r="P882" t="str">
        <f>IF($A882="","",IFERROR(VLOOKUP($A882,Data_Raw!$A:$G,7,FALSE),""))</f>
        <v/>
      </c>
      <c r="Q882" t="str">
        <f>IF($A882="","",SUMIFS(AI_PF!$AP:$AP,AI_PF!$A:$A,$A882))</f>
        <v/>
      </c>
      <c r="R882" t="str">
        <f>IF($A882="","",SUMIFS(AI_PF!$AW:$AW,AI_PF!$A:$A,$A882))</f>
        <v/>
      </c>
      <c r="S882" t="str">
        <f>IF($A882="","",SUMIFS(AI_PF!$AZ:$AZ,AI_PF!$A:$A,$A882))</f>
        <v/>
      </c>
      <c r="T882" t="str">
        <f>IF($A882="","",SUMIFS(AI_PF!$CA:$CA,AI_PF!$A:$A,$A882))</f>
        <v/>
      </c>
      <c r="U882" t="str">
        <f>IF($A882="","",SUMIFS(AI_PF!$CE:$CE,AI_PF!$A:$A,$A882))</f>
        <v/>
      </c>
      <c r="V882" t="str">
        <f>IF($A882="","",IFERROR(VLOOKUP($A882,AI_PF!$A:$CO,93,FALSE),""))</f>
        <v/>
      </c>
      <c r="W882" t="str">
        <f>IF($A882="","",COUNTIF(AI_PF!$A:$A,$A882))</f>
        <v/>
      </c>
      <c r="X882" t="str">
        <f>IF($A882="","",COUNTIF(LookThrough!$A:$A,J882))</f>
        <v/>
      </c>
    </row>
    <row r="883" spans="2:24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IF($A883="","",IFERROR(VLOOKUP($A883,Data_Raw!$A:$G,5,FALSE),""))</f>
        <v/>
      </c>
      <c r="O883" t="str">
        <f>IF($A883="","",IFERROR(VLOOKUP($A883,Data_Raw!$A:$G,6,FALSE),""))</f>
        <v/>
      </c>
      <c r="P883" t="str">
        <f>IF($A883="","",IFERROR(VLOOKUP($A883,Data_Raw!$A:$G,7,FALSE),""))</f>
        <v/>
      </c>
      <c r="Q883" t="str">
        <f>IF($A883="","",SUMIFS(AI_PF!$AP:$AP,AI_PF!$A:$A,$A883))</f>
        <v/>
      </c>
      <c r="R883" t="str">
        <f>IF($A883="","",SUMIFS(AI_PF!$AW:$AW,AI_PF!$A:$A,$A883))</f>
        <v/>
      </c>
      <c r="S883" t="str">
        <f>IF($A883="","",SUMIFS(AI_PF!$AZ:$AZ,AI_PF!$A:$A,$A883))</f>
        <v/>
      </c>
      <c r="T883" t="str">
        <f>IF($A883="","",SUMIFS(AI_PF!$CA:$CA,AI_PF!$A:$A,$A883))</f>
        <v/>
      </c>
      <c r="U883" t="str">
        <f>IF($A883="","",SUMIFS(AI_PF!$CE:$CE,AI_PF!$A:$A,$A883))</f>
        <v/>
      </c>
      <c r="V883" t="str">
        <f>IF($A883="","",IFERROR(VLOOKUP($A883,AI_PF!$A:$CO,93,FALSE),""))</f>
        <v/>
      </c>
      <c r="W883" t="str">
        <f>IF($A883="","",COUNTIF(AI_PF!$A:$A,$A883))</f>
        <v/>
      </c>
      <c r="X883" t="str">
        <f>IF($A883="","",COUNTIF(LookThrough!$A:$A,J883))</f>
        <v/>
      </c>
    </row>
    <row r="884" spans="2:24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IF($A884="","",IFERROR(VLOOKUP($A884,Data_Raw!$A:$G,5,FALSE),""))</f>
        <v/>
      </c>
      <c r="O884" t="str">
        <f>IF($A884="","",IFERROR(VLOOKUP($A884,Data_Raw!$A:$G,6,FALSE),""))</f>
        <v/>
      </c>
      <c r="P884" t="str">
        <f>IF($A884="","",IFERROR(VLOOKUP($A884,Data_Raw!$A:$G,7,FALSE),""))</f>
        <v/>
      </c>
      <c r="Q884" t="str">
        <f>IF($A884="","",SUMIFS(AI_PF!$AP:$AP,AI_PF!$A:$A,$A884))</f>
        <v/>
      </c>
      <c r="R884" t="str">
        <f>IF($A884="","",SUMIFS(AI_PF!$AW:$AW,AI_PF!$A:$A,$A884))</f>
        <v/>
      </c>
      <c r="S884" t="str">
        <f>IF($A884="","",SUMIFS(AI_PF!$AZ:$AZ,AI_PF!$A:$A,$A884))</f>
        <v/>
      </c>
      <c r="T884" t="str">
        <f>IF($A884="","",SUMIFS(AI_PF!$CA:$CA,AI_PF!$A:$A,$A884))</f>
        <v/>
      </c>
      <c r="U884" t="str">
        <f>IF($A884="","",SUMIFS(AI_PF!$CE:$CE,AI_PF!$A:$A,$A884))</f>
        <v/>
      </c>
      <c r="V884" t="str">
        <f>IF($A884="","",IFERROR(VLOOKUP($A884,AI_PF!$A:$CO,93,FALSE),""))</f>
        <v/>
      </c>
      <c r="W884" t="str">
        <f>IF($A884="","",COUNTIF(AI_PF!$A:$A,$A884))</f>
        <v/>
      </c>
      <c r="X884" t="str">
        <f>IF($A884="","",COUNTIF(LookThrough!$A:$A,J884))</f>
        <v/>
      </c>
    </row>
    <row r="885" spans="2:24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IF($A885="","",IFERROR(VLOOKUP($A885,Data_Raw!$A:$G,5,FALSE),""))</f>
        <v/>
      </c>
      <c r="O885" t="str">
        <f>IF($A885="","",IFERROR(VLOOKUP($A885,Data_Raw!$A:$G,6,FALSE),""))</f>
        <v/>
      </c>
      <c r="P885" t="str">
        <f>IF($A885="","",IFERROR(VLOOKUP($A885,Data_Raw!$A:$G,7,FALSE),""))</f>
        <v/>
      </c>
      <c r="Q885" t="str">
        <f>IF($A885="","",SUMIFS(AI_PF!$AP:$AP,AI_PF!$A:$A,$A885))</f>
        <v/>
      </c>
      <c r="R885" t="str">
        <f>IF($A885="","",SUMIFS(AI_PF!$AW:$AW,AI_PF!$A:$A,$A885))</f>
        <v/>
      </c>
      <c r="S885" t="str">
        <f>IF($A885="","",SUMIFS(AI_PF!$AZ:$AZ,AI_PF!$A:$A,$A885))</f>
        <v/>
      </c>
      <c r="T885" t="str">
        <f>IF($A885="","",SUMIFS(AI_PF!$CA:$CA,AI_PF!$A:$A,$A885))</f>
        <v/>
      </c>
      <c r="U885" t="str">
        <f>IF($A885="","",SUMIFS(AI_PF!$CE:$CE,AI_PF!$A:$A,$A885))</f>
        <v/>
      </c>
      <c r="V885" t="str">
        <f>IF($A885="","",IFERROR(VLOOKUP($A885,AI_PF!$A:$CO,93,FALSE),""))</f>
        <v/>
      </c>
      <c r="W885" t="str">
        <f>IF($A885="","",COUNTIF(AI_PF!$A:$A,$A885))</f>
        <v/>
      </c>
      <c r="X885" t="str">
        <f>IF($A885="","",COUNTIF(LookThrough!$A:$A,J885))</f>
        <v/>
      </c>
    </row>
    <row r="886" spans="2:24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IF($A886="","",IFERROR(VLOOKUP($A886,Data_Raw!$A:$G,5,FALSE),""))</f>
        <v/>
      </c>
      <c r="O886" t="str">
        <f>IF($A886="","",IFERROR(VLOOKUP($A886,Data_Raw!$A:$G,6,FALSE),""))</f>
        <v/>
      </c>
      <c r="P886" t="str">
        <f>IF($A886="","",IFERROR(VLOOKUP($A886,Data_Raw!$A:$G,7,FALSE),""))</f>
        <v/>
      </c>
      <c r="Q886" t="str">
        <f>IF($A886="","",SUMIFS(AI_PF!$AP:$AP,AI_PF!$A:$A,$A886))</f>
        <v/>
      </c>
      <c r="R886" t="str">
        <f>IF($A886="","",SUMIFS(AI_PF!$AW:$AW,AI_PF!$A:$A,$A886))</f>
        <v/>
      </c>
      <c r="S886" t="str">
        <f>IF($A886="","",SUMIFS(AI_PF!$AZ:$AZ,AI_PF!$A:$A,$A886))</f>
        <v/>
      </c>
      <c r="T886" t="str">
        <f>IF($A886="","",SUMIFS(AI_PF!$CA:$CA,AI_PF!$A:$A,$A886))</f>
        <v/>
      </c>
      <c r="U886" t="str">
        <f>IF($A886="","",SUMIFS(AI_PF!$CE:$CE,AI_PF!$A:$A,$A886))</f>
        <v/>
      </c>
      <c r="V886" t="str">
        <f>IF($A886="","",IFERROR(VLOOKUP($A886,AI_PF!$A:$CO,93,FALSE),""))</f>
        <v/>
      </c>
      <c r="W886" t="str">
        <f>IF($A886="","",COUNTIF(AI_PF!$A:$A,$A886))</f>
        <v/>
      </c>
      <c r="X886" t="str">
        <f>IF($A886="","",COUNTIF(LookThrough!$A:$A,J886))</f>
        <v/>
      </c>
    </row>
    <row r="887" spans="2:24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IF($A887="","",IFERROR(VLOOKUP($A887,Data_Raw!$A:$G,5,FALSE),""))</f>
        <v/>
      </c>
      <c r="O887" t="str">
        <f>IF($A887="","",IFERROR(VLOOKUP($A887,Data_Raw!$A:$G,6,FALSE),""))</f>
        <v/>
      </c>
      <c r="P887" t="str">
        <f>IF($A887="","",IFERROR(VLOOKUP($A887,Data_Raw!$A:$G,7,FALSE),""))</f>
        <v/>
      </c>
      <c r="Q887" t="str">
        <f>IF($A887="","",SUMIFS(AI_PF!$AP:$AP,AI_PF!$A:$A,$A887))</f>
        <v/>
      </c>
      <c r="R887" t="str">
        <f>IF($A887="","",SUMIFS(AI_PF!$AW:$AW,AI_PF!$A:$A,$A887))</f>
        <v/>
      </c>
      <c r="S887" t="str">
        <f>IF($A887="","",SUMIFS(AI_PF!$AZ:$AZ,AI_PF!$A:$A,$A887))</f>
        <v/>
      </c>
      <c r="T887" t="str">
        <f>IF($A887="","",SUMIFS(AI_PF!$CA:$CA,AI_PF!$A:$A,$A887))</f>
        <v/>
      </c>
      <c r="U887" t="str">
        <f>IF($A887="","",SUMIFS(AI_PF!$CE:$CE,AI_PF!$A:$A,$A887))</f>
        <v/>
      </c>
      <c r="V887" t="str">
        <f>IF($A887="","",IFERROR(VLOOKUP($A887,AI_PF!$A:$CO,93,FALSE),""))</f>
        <v/>
      </c>
      <c r="W887" t="str">
        <f>IF($A887="","",COUNTIF(AI_PF!$A:$A,$A887))</f>
        <v/>
      </c>
      <c r="X887" t="str">
        <f>IF($A887="","",COUNTIF(LookThrough!$A:$A,J887))</f>
        <v/>
      </c>
    </row>
    <row r="888" spans="2:24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IF($A888="","",IFERROR(VLOOKUP($A888,Data_Raw!$A:$G,5,FALSE),""))</f>
        <v/>
      </c>
      <c r="O888" t="str">
        <f>IF($A888="","",IFERROR(VLOOKUP($A888,Data_Raw!$A:$G,6,FALSE),""))</f>
        <v/>
      </c>
      <c r="P888" t="str">
        <f>IF($A888="","",IFERROR(VLOOKUP($A888,Data_Raw!$A:$G,7,FALSE),""))</f>
        <v/>
      </c>
      <c r="Q888" t="str">
        <f>IF($A888="","",SUMIFS(AI_PF!$AP:$AP,AI_PF!$A:$A,$A888))</f>
        <v/>
      </c>
      <c r="R888" t="str">
        <f>IF($A888="","",SUMIFS(AI_PF!$AW:$AW,AI_PF!$A:$A,$A888))</f>
        <v/>
      </c>
      <c r="S888" t="str">
        <f>IF($A888="","",SUMIFS(AI_PF!$AZ:$AZ,AI_PF!$A:$A,$A888))</f>
        <v/>
      </c>
      <c r="T888" t="str">
        <f>IF($A888="","",SUMIFS(AI_PF!$CA:$CA,AI_PF!$A:$A,$A888))</f>
        <v/>
      </c>
      <c r="U888" t="str">
        <f>IF($A888="","",SUMIFS(AI_PF!$CE:$CE,AI_PF!$A:$A,$A888))</f>
        <v/>
      </c>
      <c r="V888" t="str">
        <f>IF($A888="","",IFERROR(VLOOKUP($A888,AI_PF!$A:$CO,93,FALSE),""))</f>
        <v/>
      </c>
      <c r="W888" t="str">
        <f>IF($A888="","",COUNTIF(AI_PF!$A:$A,$A888))</f>
        <v/>
      </c>
      <c r="X888" t="str">
        <f>IF($A888="","",COUNTIF(LookThrough!$A:$A,J888))</f>
        <v/>
      </c>
    </row>
    <row r="889" spans="2:24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IF($A889="","",IFERROR(VLOOKUP($A889,Data_Raw!$A:$G,5,FALSE),""))</f>
        <v/>
      </c>
      <c r="O889" t="str">
        <f>IF($A889="","",IFERROR(VLOOKUP($A889,Data_Raw!$A:$G,6,FALSE),""))</f>
        <v/>
      </c>
      <c r="P889" t="str">
        <f>IF($A889="","",IFERROR(VLOOKUP($A889,Data_Raw!$A:$G,7,FALSE),""))</f>
        <v/>
      </c>
      <c r="Q889" t="str">
        <f>IF($A889="","",SUMIFS(AI_PF!$AP:$AP,AI_PF!$A:$A,$A889))</f>
        <v/>
      </c>
      <c r="R889" t="str">
        <f>IF($A889="","",SUMIFS(AI_PF!$AW:$AW,AI_PF!$A:$A,$A889))</f>
        <v/>
      </c>
      <c r="S889" t="str">
        <f>IF($A889="","",SUMIFS(AI_PF!$AZ:$AZ,AI_PF!$A:$A,$A889))</f>
        <v/>
      </c>
      <c r="T889" t="str">
        <f>IF($A889="","",SUMIFS(AI_PF!$CA:$CA,AI_PF!$A:$A,$A889))</f>
        <v/>
      </c>
      <c r="U889" t="str">
        <f>IF($A889="","",SUMIFS(AI_PF!$CE:$CE,AI_PF!$A:$A,$A889))</f>
        <v/>
      </c>
      <c r="V889" t="str">
        <f>IF($A889="","",IFERROR(VLOOKUP($A889,AI_PF!$A:$CO,93,FALSE),""))</f>
        <v/>
      </c>
      <c r="W889" t="str">
        <f>IF($A889="","",COUNTIF(AI_PF!$A:$A,$A889))</f>
        <v/>
      </c>
      <c r="X889" t="str">
        <f>IF($A889="","",COUNTIF(LookThrough!$A:$A,J889))</f>
        <v/>
      </c>
    </row>
    <row r="890" spans="2:24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IF($A890="","",IFERROR(VLOOKUP($A890,Data_Raw!$A:$G,5,FALSE),""))</f>
        <v/>
      </c>
      <c r="O890" t="str">
        <f>IF($A890="","",IFERROR(VLOOKUP($A890,Data_Raw!$A:$G,6,FALSE),""))</f>
        <v/>
      </c>
      <c r="P890" t="str">
        <f>IF($A890="","",IFERROR(VLOOKUP($A890,Data_Raw!$A:$G,7,FALSE),""))</f>
        <v/>
      </c>
      <c r="Q890" t="str">
        <f>IF($A890="","",SUMIFS(AI_PF!$AP:$AP,AI_PF!$A:$A,$A890))</f>
        <v/>
      </c>
      <c r="R890" t="str">
        <f>IF($A890="","",SUMIFS(AI_PF!$AW:$AW,AI_PF!$A:$A,$A890))</f>
        <v/>
      </c>
      <c r="S890" t="str">
        <f>IF($A890="","",SUMIFS(AI_PF!$AZ:$AZ,AI_PF!$A:$A,$A890))</f>
        <v/>
      </c>
      <c r="T890" t="str">
        <f>IF($A890="","",SUMIFS(AI_PF!$CA:$CA,AI_PF!$A:$A,$A890))</f>
        <v/>
      </c>
      <c r="U890" t="str">
        <f>IF($A890="","",SUMIFS(AI_PF!$CE:$CE,AI_PF!$A:$A,$A890))</f>
        <v/>
      </c>
      <c r="V890" t="str">
        <f>IF($A890="","",IFERROR(VLOOKUP($A890,AI_PF!$A:$CO,93,FALSE),""))</f>
        <v/>
      </c>
      <c r="W890" t="str">
        <f>IF($A890="","",COUNTIF(AI_PF!$A:$A,$A890))</f>
        <v/>
      </c>
      <c r="X890" t="str">
        <f>IF($A890="","",COUNTIF(LookThrough!$A:$A,J890))</f>
        <v/>
      </c>
    </row>
    <row r="891" spans="2:24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IF($A891="","",IFERROR(VLOOKUP($A891,Data_Raw!$A:$G,5,FALSE),""))</f>
        <v/>
      </c>
      <c r="O891" t="str">
        <f>IF($A891="","",IFERROR(VLOOKUP($A891,Data_Raw!$A:$G,6,FALSE),""))</f>
        <v/>
      </c>
      <c r="P891" t="str">
        <f>IF($A891="","",IFERROR(VLOOKUP($A891,Data_Raw!$A:$G,7,FALSE),""))</f>
        <v/>
      </c>
      <c r="Q891" t="str">
        <f>IF($A891="","",SUMIFS(AI_PF!$AP:$AP,AI_PF!$A:$A,$A891))</f>
        <v/>
      </c>
      <c r="R891" t="str">
        <f>IF($A891="","",SUMIFS(AI_PF!$AW:$AW,AI_PF!$A:$A,$A891))</f>
        <v/>
      </c>
      <c r="S891" t="str">
        <f>IF($A891="","",SUMIFS(AI_PF!$AZ:$AZ,AI_PF!$A:$A,$A891))</f>
        <v/>
      </c>
      <c r="T891" t="str">
        <f>IF($A891="","",SUMIFS(AI_PF!$CA:$CA,AI_PF!$A:$A,$A891))</f>
        <v/>
      </c>
      <c r="U891" t="str">
        <f>IF($A891="","",SUMIFS(AI_PF!$CE:$CE,AI_PF!$A:$A,$A891))</f>
        <v/>
      </c>
      <c r="V891" t="str">
        <f>IF($A891="","",IFERROR(VLOOKUP($A891,AI_PF!$A:$CO,93,FALSE),""))</f>
        <v/>
      </c>
      <c r="W891" t="str">
        <f>IF($A891="","",COUNTIF(AI_PF!$A:$A,$A891))</f>
        <v/>
      </c>
      <c r="X891" t="str">
        <f>IF($A891="","",COUNTIF(LookThrough!$A:$A,J891))</f>
        <v/>
      </c>
    </row>
    <row r="892" spans="2:24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IF($A892="","",IFERROR(VLOOKUP($A892,Data_Raw!$A:$G,5,FALSE),""))</f>
        <v/>
      </c>
      <c r="O892" t="str">
        <f>IF($A892="","",IFERROR(VLOOKUP($A892,Data_Raw!$A:$G,6,FALSE),""))</f>
        <v/>
      </c>
      <c r="P892" t="str">
        <f>IF($A892="","",IFERROR(VLOOKUP($A892,Data_Raw!$A:$G,7,FALSE),""))</f>
        <v/>
      </c>
      <c r="Q892" t="str">
        <f>IF($A892="","",SUMIFS(AI_PF!$AP:$AP,AI_PF!$A:$A,$A892))</f>
        <v/>
      </c>
      <c r="R892" t="str">
        <f>IF($A892="","",SUMIFS(AI_PF!$AW:$AW,AI_PF!$A:$A,$A892))</f>
        <v/>
      </c>
      <c r="S892" t="str">
        <f>IF($A892="","",SUMIFS(AI_PF!$AZ:$AZ,AI_PF!$A:$A,$A892))</f>
        <v/>
      </c>
      <c r="T892" t="str">
        <f>IF($A892="","",SUMIFS(AI_PF!$CA:$CA,AI_PF!$A:$A,$A892))</f>
        <v/>
      </c>
      <c r="U892" t="str">
        <f>IF($A892="","",SUMIFS(AI_PF!$CE:$CE,AI_PF!$A:$A,$A892))</f>
        <v/>
      </c>
      <c r="V892" t="str">
        <f>IF($A892="","",IFERROR(VLOOKUP($A892,AI_PF!$A:$CO,93,FALSE),""))</f>
        <v/>
      </c>
      <c r="W892" t="str">
        <f>IF($A892="","",COUNTIF(AI_PF!$A:$A,$A892))</f>
        <v/>
      </c>
      <c r="X892" t="str">
        <f>IF($A892="","",COUNTIF(LookThrough!$A:$A,J892))</f>
        <v/>
      </c>
    </row>
    <row r="893" spans="2:24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IF($A893="","",IFERROR(VLOOKUP($A893,Data_Raw!$A:$G,5,FALSE),""))</f>
        <v/>
      </c>
      <c r="O893" t="str">
        <f>IF($A893="","",IFERROR(VLOOKUP($A893,Data_Raw!$A:$G,6,FALSE),""))</f>
        <v/>
      </c>
      <c r="P893" t="str">
        <f>IF($A893="","",IFERROR(VLOOKUP($A893,Data_Raw!$A:$G,7,FALSE),""))</f>
        <v/>
      </c>
      <c r="Q893" t="str">
        <f>IF($A893="","",SUMIFS(AI_PF!$AP:$AP,AI_PF!$A:$A,$A893))</f>
        <v/>
      </c>
      <c r="R893" t="str">
        <f>IF($A893="","",SUMIFS(AI_PF!$AW:$AW,AI_PF!$A:$A,$A893))</f>
        <v/>
      </c>
      <c r="S893" t="str">
        <f>IF($A893="","",SUMIFS(AI_PF!$AZ:$AZ,AI_PF!$A:$A,$A893))</f>
        <v/>
      </c>
      <c r="T893" t="str">
        <f>IF($A893="","",SUMIFS(AI_PF!$CA:$CA,AI_PF!$A:$A,$A893))</f>
        <v/>
      </c>
      <c r="U893" t="str">
        <f>IF($A893="","",SUMIFS(AI_PF!$CE:$CE,AI_PF!$A:$A,$A893))</f>
        <v/>
      </c>
      <c r="V893" t="str">
        <f>IF($A893="","",IFERROR(VLOOKUP($A893,AI_PF!$A:$CO,93,FALSE),""))</f>
        <v/>
      </c>
      <c r="W893" t="str">
        <f>IF($A893="","",COUNTIF(AI_PF!$A:$A,$A893))</f>
        <v/>
      </c>
      <c r="X893" t="str">
        <f>IF($A893="","",COUNTIF(LookThrough!$A:$A,J893))</f>
        <v/>
      </c>
    </row>
    <row r="894" spans="2:24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IF($A894="","",IFERROR(VLOOKUP($A894,Data_Raw!$A:$G,5,FALSE),""))</f>
        <v/>
      </c>
      <c r="O894" t="str">
        <f>IF($A894="","",IFERROR(VLOOKUP($A894,Data_Raw!$A:$G,6,FALSE),""))</f>
        <v/>
      </c>
      <c r="P894" t="str">
        <f>IF($A894="","",IFERROR(VLOOKUP($A894,Data_Raw!$A:$G,7,FALSE),""))</f>
        <v/>
      </c>
      <c r="Q894" t="str">
        <f>IF($A894="","",SUMIFS(AI_PF!$AP:$AP,AI_PF!$A:$A,$A894))</f>
        <v/>
      </c>
      <c r="R894" t="str">
        <f>IF($A894="","",SUMIFS(AI_PF!$AW:$AW,AI_PF!$A:$A,$A894))</f>
        <v/>
      </c>
      <c r="S894" t="str">
        <f>IF($A894="","",SUMIFS(AI_PF!$AZ:$AZ,AI_PF!$A:$A,$A894))</f>
        <v/>
      </c>
      <c r="T894" t="str">
        <f>IF($A894="","",SUMIFS(AI_PF!$CA:$CA,AI_PF!$A:$A,$A894))</f>
        <v/>
      </c>
      <c r="U894" t="str">
        <f>IF($A894="","",SUMIFS(AI_PF!$CE:$CE,AI_PF!$A:$A,$A894))</f>
        <v/>
      </c>
      <c r="V894" t="str">
        <f>IF($A894="","",IFERROR(VLOOKUP($A894,AI_PF!$A:$CO,93,FALSE),""))</f>
        <v/>
      </c>
      <c r="W894" t="str">
        <f>IF($A894="","",COUNTIF(AI_PF!$A:$A,$A894))</f>
        <v/>
      </c>
      <c r="X894" t="str">
        <f>IF($A894="","",COUNTIF(LookThrough!$A:$A,J894))</f>
        <v/>
      </c>
    </row>
    <row r="895" spans="2:24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IF($A895="","",IFERROR(VLOOKUP($A895,Data_Raw!$A:$G,5,FALSE),""))</f>
        <v/>
      </c>
      <c r="O895" t="str">
        <f>IF($A895="","",IFERROR(VLOOKUP($A895,Data_Raw!$A:$G,6,FALSE),""))</f>
        <v/>
      </c>
      <c r="P895" t="str">
        <f>IF($A895="","",IFERROR(VLOOKUP($A895,Data_Raw!$A:$G,7,FALSE),""))</f>
        <v/>
      </c>
      <c r="Q895" t="str">
        <f>IF($A895="","",SUMIFS(AI_PF!$AP:$AP,AI_PF!$A:$A,$A895))</f>
        <v/>
      </c>
      <c r="R895" t="str">
        <f>IF($A895="","",SUMIFS(AI_PF!$AW:$AW,AI_PF!$A:$A,$A895))</f>
        <v/>
      </c>
      <c r="S895" t="str">
        <f>IF($A895="","",SUMIFS(AI_PF!$AZ:$AZ,AI_PF!$A:$A,$A895))</f>
        <v/>
      </c>
      <c r="T895" t="str">
        <f>IF($A895="","",SUMIFS(AI_PF!$CA:$CA,AI_PF!$A:$A,$A895))</f>
        <v/>
      </c>
      <c r="U895" t="str">
        <f>IF($A895="","",SUMIFS(AI_PF!$CE:$CE,AI_PF!$A:$A,$A895))</f>
        <v/>
      </c>
      <c r="V895" t="str">
        <f>IF($A895="","",IFERROR(VLOOKUP($A895,AI_PF!$A:$CO,93,FALSE),""))</f>
        <v/>
      </c>
      <c r="W895" t="str">
        <f>IF($A895="","",COUNTIF(AI_PF!$A:$A,$A895))</f>
        <v/>
      </c>
      <c r="X895" t="str">
        <f>IF($A895="","",COUNTIF(LookThrough!$A:$A,J895))</f>
        <v/>
      </c>
    </row>
    <row r="896" spans="2:24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IF($A896="","",IFERROR(VLOOKUP($A896,Data_Raw!$A:$G,5,FALSE),""))</f>
        <v/>
      </c>
      <c r="O896" t="str">
        <f>IF($A896="","",IFERROR(VLOOKUP($A896,Data_Raw!$A:$G,6,FALSE),""))</f>
        <v/>
      </c>
      <c r="P896" t="str">
        <f>IF($A896="","",IFERROR(VLOOKUP($A896,Data_Raw!$A:$G,7,FALSE),""))</f>
        <v/>
      </c>
      <c r="Q896" t="str">
        <f>IF($A896="","",SUMIFS(AI_PF!$AP:$AP,AI_PF!$A:$A,$A896))</f>
        <v/>
      </c>
      <c r="R896" t="str">
        <f>IF($A896="","",SUMIFS(AI_PF!$AW:$AW,AI_PF!$A:$A,$A896))</f>
        <v/>
      </c>
      <c r="S896" t="str">
        <f>IF($A896="","",SUMIFS(AI_PF!$AZ:$AZ,AI_PF!$A:$A,$A896))</f>
        <v/>
      </c>
      <c r="T896" t="str">
        <f>IF($A896="","",SUMIFS(AI_PF!$CA:$CA,AI_PF!$A:$A,$A896))</f>
        <v/>
      </c>
      <c r="U896" t="str">
        <f>IF($A896="","",SUMIFS(AI_PF!$CE:$CE,AI_PF!$A:$A,$A896))</f>
        <v/>
      </c>
      <c r="V896" t="str">
        <f>IF($A896="","",IFERROR(VLOOKUP($A896,AI_PF!$A:$CO,93,FALSE),""))</f>
        <v/>
      </c>
      <c r="W896" t="str">
        <f>IF($A896="","",COUNTIF(AI_PF!$A:$A,$A896))</f>
        <v/>
      </c>
      <c r="X896" t="str">
        <f>IF($A896="","",COUNTIF(LookThrough!$A:$A,J896))</f>
        <v/>
      </c>
    </row>
    <row r="897" spans="2:24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IF($A897="","",IFERROR(VLOOKUP($A897,Data_Raw!$A:$G,5,FALSE),""))</f>
        <v/>
      </c>
      <c r="O897" t="str">
        <f>IF($A897="","",IFERROR(VLOOKUP($A897,Data_Raw!$A:$G,6,FALSE),""))</f>
        <v/>
      </c>
      <c r="P897" t="str">
        <f>IF($A897="","",IFERROR(VLOOKUP($A897,Data_Raw!$A:$G,7,FALSE),""))</f>
        <v/>
      </c>
      <c r="Q897" t="str">
        <f>IF($A897="","",SUMIFS(AI_PF!$AP:$AP,AI_PF!$A:$A,$A897))</f>
        <v/>
      </c>
      <c r="R897" t="str">
        <f>IF($A897="","",SUMIFS(AI_PF!$AW:$AW,AI_PF!$A:$A,$A897))</f>
        <v/>
      </c>
      <c r="S897" t="str">
        <f>IF($A897="","",SUMIFS(AI_PF!$AZ:$AZ,AI_PF!$A:$A,$A897))</f>
        <v/>
      </c>
      <c r="T897" t="str">
        <f>IF($A897="","",SUMIFS(AI_PF!$CA:$CA,AI_PF!$A:$A,$A897))</f>
        <v/>
      </c>
      <c r="U897" t="str">
        <f>IF($A897="","",SUMIFS(AI_PF!$CE:$CE,AI_PF!$A:$A,$A897))</f>
        <v/>
      </c>
      <c r="V897" t="str">
        <f>IF($A897="","",IFERROR(VLOOKUP($A897,AI_PF!$A:$CO,93,FALSE),""))</f>
        <v/>
      </c>
      <c r="W897" t="str">
        <f>IF($A897="","",COUNTIF(AI_PF!$A:$A,$A897))</f>
        <v/>
      </c>
      <c r="X897" t="str">
        <f>IF($A897="","",COUNTIF(LookThrough!$A:$A,J897))</f>
        <v/>
      </c>
    </row>
    <row r="898" spans="2:24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IF($A898="","",IFERROR(VLOOKUP($A898,Data_Raw!$A:$G,5,FALSE),""))</f>
        <v/>
      </c>
      <c r="O898" t="str">
        <f>IF($A898="","",IFERROR(VLOOKUP($A898,Data_Raw!$A:$G,6,FALSE),""))</f>
        <v/>
      </c>
      <c r="P898" t="str">
        <f>IF($A898="","",IFERROR(VLOOKUP($A898,Data_Raw!$A:$G,7,FALSE),""))</f>
        <v/>
      </c>
      <c r="Q898" t="str">
        <f>IF($A898="","",SUMIFS(AI_PF!$AP:$AP,AI_PF!$A:$A,$A898))</f>
        <v/>
      </c>
      <c r="R898" t="str">
        <f>IF($A898="","",SUMIFS(AI_PF!$AW:$AW,AI_PF!$A:$A,$A898))</f>
        <v/>
      </c>
      <c r="S898" t="str">
        <f>IF($A898="","",SUMIFS(AI_PF!$AZ:$AZ,AI_PF!$A:$A,$A898))</f>
        <v/>
      </c>
      <c r="T898" t="str">
        <f>IF($A898="","",SUMIFS(AI_PF!$CA:$CA,AI_PF!$A:$A,$A898))</f>
        <v/>
      </c>
      <c r="U898" t="str">
        <f>IF($A898="","",SUMIFS(AI_PF!$CE:$CE,AI_PF!$A:$A,$A898))</f>
        <v/>
      </c>
      <c r="V898" t="str">
        <f>IF($A898="","",IFERROR(VLOOKUP($A898,AI_PF!$A:$CO,93,FALSE),""))</f>
        <v/>
      </c>
      <c r="W898" t="str">
        <f>IF($A898="","",COUNTIF(AI_PF!$A:$A,$A898))</f>
        <v/>
      </c>
      <c r="X898" t="str">
        <f>IF($A898="","",COUNTIF(LookThrough!$A:$A,J898))</f>
        <v/>
      </c>
    </row>
    <row r="899" spans="2:24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IF($A899="","",IFERROR(VLOOKUP($A899,Data_Raw!$A:$G,5,FALSE),""))</f>
        <v/>
      </c>
      <c r="O899" t="str">
        <f>IF($A899="","",IFERROR(VLOOKUP($A899,Data_Raw!$A:$G,6,FALSE),""))</f>
        <v/>
      </c>
      <c r="P899" t="str">
        <f>IF($A899="","",IFERROR(VLOOKUP($A899,Data_Raw!$A:$G,7,FALSE),""))</f>
        <v/>
      </c>
      <c r="Q899" t="str">
        <f>IF($A899="","",SUMIFS(AI_PF!$AP:$AP,AI_PF!$A:$A,$A899))</f>
        <v/>
      </c>
      <c r="R899" t="str">
        <f>IF($A899="","",SUMIFS(AI_PF!$AW:$AW,AI_PF!$A:$A,$A899))</f>
        <v/>
      </c>
      <c r="S899" t="str">
        <f>IF($A899="","",SUMIFS(AI_PF!$AZ:$AZ,AI_PF!$A:$A,$A899))</f>
        <v/>
      </c>
      <c r="T899" t="str">
        <f>IF($A899="","",SUMIFS(AI_PF!$CA:$CA,AI_PF!$A:$A,$A899))</f>
        <v/>
      </c>
      <c r="U899" t="str">
        <f>IF($A899="","",SUMIFS(AI_PF!$CE:$CE,AI_PF!$A:$A,$A899))</f>
        <v/>
      </c>
      <c r="V899" t="str">
        <f>IF($A899="","",IFERROR(VLOOKUP($A899,AI_PF!$A:$CO,93,FALSE),""))</f>
        <v/>
      </c>
      <c r="W899" t="str">
        <f>IF($A899="","",COUNTIF(AI_PF!$A:$A,$A899))</f>
        <v/>
      </c>
      <c r="X899" t="str">
        <f>IF($A899="","",COUNTIF(LookThrough!$A:$A,J899))</f>
        <v/>
      </c>
    </row>
    <row r="900" spans="2:24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IF($A900="","",IFERROR(VLOOKUP($A900,Data_Raw!$A:$G,5,FALSE),""))</f>
        <v/>
      </c>
      <c r="O900" t="str">
        <f>IF($A900="","",IFERROR(VLOOKUP($A900,Data_Raw!$A:$G,6,FALSE),""))</f>
        <v/>
      </c>
      <c r="P900" t="str">
        <f>IF($A900="","",IFERROR(VLOOKUP($A900,Data_Raw!$A:$G,7,FALSE),""))</f>
        <v/>
      </c>
      <c r="Q900" t="str">
        <f>IF($A900="","",SUMIFS(AI_PF!$AP:$AP,AI_PF!$A:$A,$A900))</f>
        <v/>
      </c>
      <c r="R900" t="str">
        <f>IF($A900="","",SUMIFS(AI_PF!$AW:$AW,AI_PF!$A:$A,$A900))</f>
        <v/>
      </c>
      <c r="S900" t="str">
        <f>IF($A900="","",SUMIFS(AI_PF!$AZ:$AZ,AI_PF!$A:$A,$A900))</f>
        <v/>
      </c>
      <c r="T900" t="str">
        <f>IF($A900="","",SUMIFS(AI_PF!$CA:$CA,AI_PF!$A:$A,$A900))</f>
        <v/>
      </c>
      <c r="U900" t="str">
        <f>IF($A900="","",SUMIFS(AI_PF!$CE:$CE,AI_PF!$A:$A,$A900))</f>
        <v/>
      </c>
      <c r="V900" t="str">
        <f>IF($A900="","",IFERROR(VLOOKUP($A900,AI_PF!$A:$CO,93,FALSE),""))</f>
        <v/>
      </c>
      <c r="W900" t="str">
        <f>IF($A900="","",COUNTIF(AI_PF!$A:$A,$A900))</f>
        <v/>
      </c>
      <c r="X900" t="str">
        <f>IF($A900="","",COUNTIF(LookThrough!$A:$A,J900))</f>
        <v/>
      </c>
    </row>
    <row r="901" spans="2:24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IF($A901="","",IFERROR(VLOOKUP($A901,Data_Raw!$A:$G,5,FALSE),""))</f>
        <v/>
      </c>
      <c r="O901" t="str">
        <f>IF($A901="","",IFERROR(VLOOKUP($A901,Data_Raw!$A:$G,6,FALSE),""))</f>
        <v/>
      </c>
      <c r="P901" t="str">
        <f>IF($A901="","",IFERROR(VLOOKUP($A901,Data_Raw!$A:$G,7,FALSE),""))</f>
        <v/>
      </c>
      <c r="Q901" t="str">
        <f>IF($A901="","",SUMIFS(AI_PF!$AP:$AP,AI_PF!$A:$A,$A901))</f>
        <v/>
      </c>
      <c r="R901" t="str">
        <f>IF($A901="","",SUMIFS(AI_PF!$AW:$AW,AI_PF!$A:$A,$A901))</f>
        <v/>
      </c>
      <c r="S901" t="str">
        <f>IF($A901="","",SUMIFS(AI_PF!$AZ:$AZ,AI_PF!$A:$A,$A901))</f>
        <v/>
      </c>
      <c r="T901" t="str">
        <f>IF($A901="","",SUMIFS(AI_PF!$CA:$CA,AI_PF!$A:$A,$A901))</f>
        <v/>
      </c>
      <c r="U901" t="str">
        <f>IF($A901="","",SUMIFS(AI_PF!$CE:$CE,AI_PF!$A:$A,$A901))</f>
        <v/>
      </c>
      <c r="V901" t="str">
        <f>IF($A901="","",IFERROR(VLOOKUP($A901,AI_PF!$A:$CO,93,FALSE),""))</f>
        <v/>
      </c>
      <c r="W901" t="str">
        <f>IF($A901="","",COUNTIF(AI_PF!$A:$A,$A901))</f>
        <v/>
      </c>
      <c r="X901" t="str">
        <f>IF($A901="","",COUNTIF(LookThrough!$A:$A,J901))</f>
        <v/>
      </c>
    </row>
    <row r="902" spans="2:24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IF($A902="","",IFERROR(VLOOKUP($A902,Data_Raw!$A:$G,5,FALSE),""))</f>
        <v/>
      </c>
      <c r="O902" t="str">
        <f>IF($A902="","",IFERROR(VLOOKUP($A902,Data_Raw!$A:$G,6,FALSE),""))</f>
        <v/>
      </c>
      <c r="P902" t="str">
        <f>IF($A902="","",IFERROR(VLOOKUP($A902,Data_Raw!$A:$G,7,FALSE),""))</f>
        <v/>
      </c>
      <c r="Q902" t="str">
        <f>IF($A902="","",SUMIFS(AI_PF!$AP:$AP,AI_PF!$A:$A,$A902))</f>
        <v/>
      </c>
      <c r="R902" t="str">
        <f>IF($A902="","",SUMIFS(AI_PF!$AW:$AW,AI_PF!$A:$A,$A902))</f>
        <v/>
      </c>
      <c r="S902" t="str">
        <f>IF($A902="","",SUMIFS(AI_PF!$AZ:$AZ,AI_PF!$A:$A,$A902))</f>
        <v/>
      </c>
      <c r="T902" t="str">
        <f>IF($A902="","",SUMIFS(AI_PF!$CA:$CA,AI_PF!$A:$A,$A902))</f>
        <v/>
      </c>
      <c r="U902" t="str">
        <f>IF($A902="","",SUMIFS(AI_PF!$CE:$CE,AI_PF!$A:$A,$A902))</f>
        <v/>
      </c>
      <c r="V902" t="str">
        <f>IF($A902="","",IFERROR(VLOOKUP($A902,AI_PF!$A:$CO,93,FALSE),""))</f>
        <v/>
      </c>
      <c r="W902" t="str">
        <f>IF($A902="","",COUNTIF(AI_PF!$A:$A,$A902))</f>
        <v/>
      </c>
      <c r="X902" t="str">
        <f>IF($A902="","",COUNTIF(LookThrough!$A:$A,J902))</f>
        <v/>
      </c>
    </row>
    <row r="903" spans="2:24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IF($A903="","",IFERROR(VLOOKUP($A903,Data_Raw!$A:$G,5,FALSE),""))</f>
        <v/>
      </c>
      <c r="O903" t="str">
        <f>IF($A903="","",IFERROR(VLOOKUP($A903,Data_Raw!$A:$G,6,FALSE),""))</f>
        <v/>
      </c>
      <c r="P903" t="str">
        <f>IF($A903="","",IFERROR(VLOOKUP($A903,Data_Raw!$A:$G,7,FALSE),""))</f>
        <v/>
      </c>
      <c r="Q903" t="str">
        <f>IF($A903="","",SUMIFS(AI_PF!$AP:$AP,AI_PF!$A:$A,$A903))</f>
        <v/>
      </c>
      <c r="R903" t="str">
        <f>IF($A903="","",SUMIFS(AI_PF!$AW:$AW,AI_PF!$A:$A,$A903))</f>
        <v/>
      </c>
      <c r="S903" t="str">
        <f>IF($A903="","",SUMIFS(AI_PF!$AZ:$AZ,AI_PF!$A:$A,$A903))</f>
        <v/>
      </c>
      <c r="T903" t="str">
        <f>IF($A903="","",SUMIFS(AI_PF!$CA:$CA,AI_PF!$A:$A,$A903))</f>
        <v/>
      </c>
      <c r="U903" t="str">
        <f>IF($A903="","",SUMIFS(AI_PF!$CE:$CE,AI_PF!$A:$A,$A903))</f>
        <v/>
      </c>
      <c r="V903" t="str">
        <f>IF($A903="","",IFERROR(VLOOKUP($A903,AI_PF!$A:$CO,93,FALSE),""))</f>
        <v/>
      </c>
      <c r="W903" t="str">
        <f>IF($A903="","",COUNTIF(AI_PF!$A:$A,$A903))</f>
        <v/>
      </c>
      <c r="X903" t="str">
        <f>IF($A903="","",COUNTIF(LookThrough!$A:$A,J903))</f>
        <v/>
      </c>
    </row>
    <row r="904" spans="2:24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IF($A904="","",IFERROR(VLOOKUP($A904,Data_Raw!$A:$G,5,FALSE),""))</f>
        <v/>
      </c>
      <c r="O904" t="str">
        <f>IF($A904="","",IFERROR(VLOOKUP($A904,Data_Raw!$A:$G,6,FALSE),""))</f>
        <v/>
      </c>
      <c r="P904" t="str">
        <f>IF($A904="","",IFERROR(VLOOKUP($A904,Data_Raw!$A:$G,7,FALSE),""))</f>
        <v/>
      </c>
      <c r="Q904" t="str">
        <f>IF($A904="","",SUMIFS(AI_PF!$AP:$AP,AI_PF!$A:$A,$A904))</f>
        <v/>
      </c>
      <c r="R904" t="str">
        <f>IF($A904="","",SUMIFS(AI_PF!$AW:$AW,AI_PF!$A:$A,$A904))</f>
        <v/>
      </c>
      <c r="S904" t="str">
        <f>IF($A904="","",SUMIFS(AI_PF!$AZ:$AZ,AI_PF!$A:$A,$A904))</f>
        <v/>
      </c>
      <c r="T904" t="str">
        <f>IF($A904="","",SUMIFS(AI_PF!$CA:$CA,AI_PF!$A:$A,$A904))</f>
        <v/>
      </c>
      <c r="U904" t="str">
        <f>IF($A904="","",SUMIFS(AI_PF!$CE:$CE,AI_PF!$A:$A,$A904))</f>
        <v/>
      </c>
      <c r="V904" t="str">
        <f>IF($A904="","",IFERROR(VLOOKUP($A904,AI_PF!$A:$CO,93,FALSE),""))</f>
        <v/>
      </c>
      <c r="W904" t="str">
        <f>IF($A904="","",COUNTIF(AI_PF!$A:$A,$A904))</f>
        <v/>
      </c>
      <c r="X904" t="str">
        <f>IF($A904="","",COUNTIF(LookThrough!$A:$A,J904))</f>
        <v/>
      </c>
    </row>
    <row r="905" spans="2:24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IF($A905="","",IFERROR(VLOOKUP($A905,Data_Raw!$A:$G,5,FALSE),""))</f>
        <v/>
      </c>
      <c r="O905" t="str">
        <f>IF($A905="","",IFERROR(VLOOKUP($A905,Data_Raw!$A:$G,6,FALSE),""))</f>
        <v/>
      </c>
      <c r="P905" t="str">
        <f>IF($A905="","",IFERROR(VLOOKUP($A905,Data_Raw!$A:$G,7,FALSE),""))</f>
        <v/>
      </c>
      <c r="Q905" t="str">
        <f>IF($A905="","",SUMIFS(AI_PF!$AP:$AP,AI_PF!$A:$A,$A905))</f>
        <v/>
      </c>
      <c r="R905" t="str">
        <f>IF($A905="","",SUMIFS(AI_PF!$AW:$AW,AI_PF!$A:$A,$A905))</f>
        <v/>
      </c>
      <c r="S905" t="str">
        <f>IF($A905="","",SUMIFS(AI_PF!$AZ:$AZ,AI_PF!$A:$A,$A905))</f>
        <v/>
      </c>
      <c r="T905" t="str">
        <f>IF($A905="","",SUMIFS(AI_PF!$CA:$CA,AI_PF!$A:$A,$A905))</f>
        <v/>
      </c>
      <c r="U905" t="str">
        <f>IF($A905="","",SUMIFS(AI_PF!$CE:$CE,AI_PF!$A:$A,$A905))</f>
        <v/>
      </c>
      <c r="V905" t="str">
        <f>IF($A905="","",IFERROR(VLOOKUP($A905,AI_PF!$A:$CO,93,FALSE),""))</f>
        <v/>
      </c>
      <c r="W905" t="str">
        <f>IF($A905="","",COUNTIF(AI_PF!$A:$A,$A905))</f>
        <v/>
      </c>
      <c r="X905" t="str">
        <f>IF($A905="","",COUNTIF(LookThrough!$A:$A,J905))</f>
        <v/>
      </c>
    </row>
    <row r="906" spans="2:24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IF($A906="","",IFERROR(VLOOKUP($A906,Data_Raw!$A:$G,5,FALSE),""))</f>
        <v/>
      </c>
      <c r="O906" t="str">
        <f>IF($A906="","",IFERROR(VLOOKUP($A906,Data_Raw!$A:$G,6,FALSE),""))</f>
        <v/>
      </c>
      <c r="P906" t="str">
        <f>IF($A906="","",IFERROR(VLOOKUP($A906,Data_Raw!$A:$G,7,FALSE),""))</f>
        <v/>
      </c>
      <c r="Q906" t="str">
        <f>IF($A906="","",SUMIFS(AI_PF!$AP:$AP,AI_PF!$A:$A,$A906))</f>
        <v/>
      </c>
      <c r="R906" t="str">
        <f>IF($A906="","",SUMIFS(AI_PF!$AW:$AW,AI_PF!$A:$A,$A906))</f>
        <v/>
      </c>
      <c r="S906" t="str">
        <f>IF($A906="","",SUMIFS(AI_PF!$AZ:$AZ,AI_PF!$A:$A,$A906))</f>
        <v/>
      </c>
      <c r="T906" t="str">
        <f>IF($A906="","",SUMIFS(AI_PF!$CA:$CA,AI_PF!$A:$A,$A906))</f>
        <v/>
      </c>
      <c r="U906" t="str">
        <f>IF($A906="","",SUMIFS(AI_PF!$CE:$CE,AI_PF!$A:$A,$A906))</f>
        <v/>
      </c>
      <c r="V906" t="str">
        <f>IF($A906="","",IFERROR(VLOOKUP($A906,AI_PF!$A:$CO,93,FALSE),""))</f>
        <v/>
      </c>
      <c r="W906" t="str">
        <f>IF($A906="","",COUNTIF(AI_PF!$A:$A,$A906))</f>
        <v/>
      </c>
      <c r="X906" t="str">
        <f>IF($A906="","",COUNTIF(LookThrough!$A:$A,J906))</f>
        <v/>
      </c>
    </row>
    <row r="907" spans="2:24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IF($A907="","",IFERROR(VLOOKUP($A907,Data_Raw!$A:$G,5,FALSE),""))</f>
        <v/>
      </c>
      <c r="O907" t="str">
        <f>IF($A907="","",IFERROR(VLOOKUP($A907,Data_Raw!$A:$G,6,FALSE),""))</f>
        <v/>
      </c>
      <c r="P907" t="str">
        <f>IF($A907="","",IFERROR(VLOOKUP($A907,Data_Raw!$A:$G,7,FALSE),""))</f>
        <v/>
      </c>
      <c r="Q907" t="str">
        <f>IF($A907="","",SUMIFS(AI_PF!$AP:$AP,AI_PF!$A:$A,$A907))</f>
        <v/>
      </c>
      <c r="R907" t="str">
        <f>IF($A907="","",SUMIFS(AI_PF!$AW:$AW,AI_PF!$A:$A,$A907))</f>
        <v/>
      </c>
      <c r="S907" t="str">
        <f>IF($A907="","",SUMIFS(AI_PF!$AZ:$AZ,AI_PF!$A:$A,$A907))</f>
        <v/>
      </c>
      <c r="T907" t="str">
        <f>IF($A907="","",SUMIFS(AI_PF!$CA:$CA,AI_PF!$A:$A,$A907))</f>
        <v/>
      </c>
      <c r="U907" t="str">
        <f>IF($A907="","",SUMIFS(AI_PF!$CE:$CE,AI_PF!$A:$A,$A907))</f>
        <v/>
      </c>
      <c r="V907" t="str">
        <f>IF($A907="","",IFERROR(VLOOKUP($A907,AI_PF!$A:$CO,93,FALSE),""))</f>
        <v/>
      </c>
      <c r="W907" t="str">
        <f>IF($A907="","",COUNTIF(AI_PF!$A:$A,$A907))</f>
        <v/>
      </c>
      <c r="X907" t="str">
        <f>IF($A907="","",COUNTIF(LookThrough!$A:$A,J907))</f>
        <v/>
      </c>
    </row>
    <row r="908" spans="2:24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IF($A908="","",IFERROR(VLOOKUP($A908,Data_Raw!$A:$G,5,FALSE),""))</f>
        <v/>
      </c>
      <c r="O908" t="str">
        <f>IF($A908="","",IFERROR(VLOOKUP($A908,Data_Raw!$A:$G,6,FALSE),""))</f>
        <v/>
      </c>
      <c r="P908" t="str">
        <f>IF($A908="","",IFERROR(VLOOKUP($A908,Data_Raw!$A:$G,7,FALSE),""))</f>
        <v/>
      </c>
      <c r="Q908" t="str">
        <f>IF($A908="","",SUMIFS(AI_PF!$AP:$AP,AI_PF!$A:$A,$A908))</f>
        <v/>
      </c>
      <c r="R908" t="str">
        <f>IF($A908="","",SUMIFS(AI_PF!$AW:$AW,AI_PF!$A:$A,$A908))</f>
        <v/>
      </c>
      <c r="S908" t="str">
        <f>IF($A908="","",SUMIFS(AI_PF!$AZ:$AZ,AI_PF!$A:$A,$A908))</f>
        <v/>
      </c>
      <c r="T908" t="str">
        <f>IF($A908="","",SUMIFS(AI_PF!$CA:$CA,AI_PF!$A:$A,$A908))</f>
        <v/>
      </c>
      <c r="U908" t="str">
        <f>IF($A908="","",SUMIFS(AI_PF!$CE:$CE,AI_PF!$A:$A,$A908))</f>
        <v/>
      </c>
      <c r="V908" t="str">
        <f>IF($A908="","",IFERROR(VLOOKUP($A908,AI_PF!$A:$CO,93,FALSE),""))</f>
        <v/>
      </c>
      <c r="W908" t="str">
        <f>IF($A908="","",COUNTIF(AI_PF!$A:$A,$A908))</f>
        <v/>
      </c>
      <c r="X908" t="str">
        <f>IF($A908="","",COUNTIF(LookThrough!$A:$A,J908))</f>
        <v/>
      </c>
    </row>
    <row r="909" spans="2:24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IF($A909="","",IFERROR(VLOOKUP($A909,Data_Raw!$A:$G,5,FALSE),""))</f>
        <v/>
      </c>
      <c r="O909" t="str">
        <f>IF($A909="","",IFERROR(VLOOKUP($A909,Data_Raw!$A:$G,6,FALSE),""))</f>
        <v/>
      </c>
      <c r="P909" t="str">
        <f>IF($A909="","",IFERROR(VLOOKUP($A909,Data_Raw!$A:$G,7,FALSE),""))</f>
        <v/>
      </c>
      <c r="Q909" t="str">
        <f>IF($A909="","",SUMIFS(AI_PF!$AP:$AP,AI_PF!$A:$A,$A909))</f>
        <v/>
      </c>
      <c r="R909" t="str">
        <f>IF($A909="","",SUMIFS(AI_PF!$AW:$AW,AI_PF!$A:$A,$A909))</f>
        <v/>
      </c>
      <c r="S909" t="str">
        <f>IF($A909="","",SUMIFS(AI_PF!$AZ:$AZ,AI_PF!$A:$A,$A909))</f>
        <v/>
      </c>
      <c r="T909" t="str">
        <f>IF($A909="","",SUMIFS(AI_PF!$CA:$CA,AI_PF!$A:$A,$A909))</f>
        <v/>
      </c>
      <c r="U909" t="str">
        <f>IF($A909="","",SUMIFS(AI_PF!$CE:$CE,AI_PF!$A:$A,$A909))</f>
        <v/>
      </c>
      <c r="V909" t="str">
        <f>IF($A909="","",IFERROR(VLOOKUP($A909,AI_PF!$A:$CO,93,FALSE),""))</f>
        <v/>
      </c>
      <c r="W909" t="str">
        <f>IF($A909="","",COUNTIF(AI_PF!$A:$A,$A909))</f>
        <v/>
      </c>
      <c r="X909" t="str">
        <f>IF($A909="","",COUNTIF(LookThrough!$A:$A,J909))</f>
        <v/>
      </c>
    </row>
    <row r="910" spans="2:24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IF($A910="","",IFERROR(VLOOKUP($A910,Data_Raw!$A:$G,5,FALSE),""))</f>
        <v/>
      </c>
      <c r="O910" t="str">
        <f>IF($A910="","",IFERROR(VLOOKUP($A910,Data_Raw!$A:$G,6,FALSE),""))</f>
        <v/>
      </c>
      <c r="P910" t="str">
        <f>IF($A910="","",IFERROR(VLOOKUP($A910,Data_Raw!$A:$G,7,FALSE),""))</f>
        <v/>
      </c>
      <c r="Q910" t="str">
        <f>IF($A910="","",SUMIFS(AI_PF!$AP:$AP,AI_PF!$A:$A,$A910))</f>
        <v/>
      </c>
      <c r="R910" t="str">
        <f>IF($A910="","",SUMIFS(AI_PF!$AW:$AW,AI_PF!$A:$A,$A910))</f>
        <v/>
      </c>
      <c r="S910" t="str">
        <f>IF($A910="","",SUMIFS(AI_PF!$AZ:$AZ,AI_PF!$A:$A,$A910))</f>
        <v/>
      </c>
      <c r="T910" t="str">
        <f>IF($A910="","",SUMIFS(AI_PF!$CA:$CA,AI_PF!$A:$A,$A910))</f>
        <v/>
      </c>
      <c r="U910" t="str">
        <f>IF($A910="","",SUMIFS(AI_PF!$CE:$CE,AI_PF!$A:$A,$A910))</f>
        <v/>
      </c>
      <c r="V910" t="str">
        <f>IF($A910="","",IFERROR(VLOOKUP($A910,AI_PF!$A:$CO,93,FALSE),""))</f>
        <v/>
      </c>
      <c r="W910" t="str">
        <f>IF($A910="","",COUNTIF(AI_PF!$A:$A,$A910))</f>
        <v/>
      </c>
      <c r="X910" t="str">
        <f>IF($A910="","",COUNTIF(LookThrough!$A:$A,J910))</f>
        <v/>
      </c>
    </row>
    <row r="911" spans="2:24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IF($A911="","",IFERROR(VLOOKUP($A911,Data_Raw!$A:$G,5,FALSE),""))</f>
        <v/>
      </c>
      <c r="O911" t="str">
        <f>IF($A911="","",IFERROR(VLOOKUP($A911,Data_Raw!$A:$G,6,FALSE),""))</f>
        <v/>
      </c>
      <c r="P911" t="str">
        <f>IF($A911="","",IFERROR(VLOOKUP($A911,Data_Raw!$A:$G,7,FALSE),""))</f>
        <v/>
      </c>
      <c r="Q911" t="str">
        <f>IF($A911="","",SUMIFS(AI_PF!$AP:$AP,AI_PF!$A:$A,$A911))</f>
        <v/>
      </c>
      <c r="R911" t="str">
        <f>IF($A911="","",SUMIFS(AI_PF!$AW:$AW,AI_PF!$A:$A,$A911))</f>
        <v/>
      </c>
      <c r="S911" t="str">
        <f>IF($A911="","",SUMIFS(AI_PF!$AZ:$AZ,AI_PF!$A:$A,$A911))</f>
        <v/>
      </c>
      <c r="T911" t="str">
        <f>IF($A911="","",SUMIFS(AI_PF!$CA:$CA,AI_PF!$A:$A,$A911))</f>
        <v/>
      </c>
      <c r="U911" t="str">
        <f>IF($A911="","",SUMIFS(AI_PF!$CE:$CE,AI_PF!$A:$A,$A911))</f>
        <v/>
      </c>
      <c r="V911" t="str">
        <f>IF($A911="","",IFERROR(VLOOKUP($A911,AI_PF!$A:$CO,93,FALSE),""))</f>
        <v/>
      </c>
      <c r="W911" t="str">
        <f>IF($A911="","",COUNTIF(AI_PF!$A:$A,$A911))</f>
        <v/>
      </c>
      <c r="X911" t="str">
        <f>IF($A911="","",COUNTIF(LookThrough!$A:$A,J911))</f>
        <v/>
      </c>
    </row>
    <row r="912" spans="2:24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IF($A912="","",IFERROR(VLOOKUP($A912,Data_Raw!$A:$G,5,FALSE),""))</f>
        <v/>
      </c>
      <c r="O912" t="str">
        <f>IF($A912="","",IFERROR(VLOOKUP($A912,Data_Raw!$A:$G,6,FALSE),""))</f>
        <v/>
      </c>
      <c r="P912" t="str">
        <f>IF($A912="","",IFERROR(VLOOKUP($A912,Data_Raw!$A:$G,7,FALSE),""))</f>
        <v/>
      </c>
      <c r="Q912" t="str">
        <f>IF($A912="","",SUMIFS(AI_PF!$AP:$AP,AI_PF!$A:$A,$A912))</f>
        <v/>
      </c>
      <c r="R912" t="str">
        <f>IF($A912="","",SUMIFS(AI_PF!$AW:$AW,AI_PF!$A:$A,$A912))</f>
        <v/>
      </c>
      <c r="S912" t="str">
        <f>IF($A912="","",SUMIFS(AI_PF!$AZ:$AZ,AI_PF!$A:$A,$A912))</f>
        <v/>
      </c>
      <c r="T912" t="str">
        <f>IF($A912="","",SUMIFS(AI_PF!$CA:$CA,AI_PF!$A:$A,$A912))</f>
        <v/>
      </c>
      <c r="U912" t="str">
        <f>IF($A912="","",SUMIFS(AI_PF!$CE:$CE,AI_PF!$A:$A,$A912))</f>
        <v/>
      </c>
      <c r="V912" t="str">
        <f>IF($A912="","",IFERROR(VLOOKUP($A912,AI_PF!$A:$CO,93,FALSE),""))</f>
        <v/>
      </c>
      <c r="W912" t="str">
        <f>IF($A912="","",COUNTIF(AI_PF!$A:$A,$A912))</f>
        <v/>
      </c>
      <c r="X912" t="str">
        <f>IF($A912="","",COUNTIF(LookThrough!$A:$A,J912))</f>
        <v/>
      </c>
    </row>
    <row r="913" spans="2:24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IF($A913="","",IFERROR(VLOOKUP($A913,Data_Raw!$A:$G,5,FALSE),""))</f>
        <v/>
      </c>
      <c r="O913" t="str">
        <f>IF($A913="","",IFERROR(VLOOKUP($A913,Data_Raw!$A:$G,6,FALSE),""))</f>
        <v/>
      </c>
      <c r="P913" t="str">
        <f>IF($A913="","",IFERROR(VLOOKUP($A913,Data_Raw!$A:$G,7,FALSE),""))</f>
        <v/>
      </c>
      <c r="Q913" t="str">
        <f>IF($A913="","",SUMIFS(AI_PF!$AP:$AP,AI_PF!$A:$A,$A913))</f>
        <v/>
      </c>
      <c r="R913" t="str">
        <f>IF($A913="","",SUMIFS(AI_PF!$AW:$AW,AI_PF!$A:$A,$A913))</f>
        <v/>
      </c>
      <c r="S913" t="str">
        <f>IF($A913="","",SUMIFS(AI_PF!$AZ:$AZ,AI_PF!$A:$A,$A913))</f>
        <v/>
      </c>
      <c r="T913" t="str">
        <f>IF($A913="","",SUMIFS(AI_PF!$CA:$CA,AI_PF!$A:$A,$A913))</f>
        <v/>
      </c>
      <c r="U913" t="str">
        <f>IF($A913="","",SUMIFS(AI_PF!$CE:$CE,AI_PF!$A:$A,$A913))</f>
        <v/>
      </c>
      <c r="V913" t="str">
        <f>IF($A913="","",IFERROR(VLOOKUP($A913,AI_PF!$A:$CO,93,FALSE),""))</f>
        <v/>
      </c>
      <c r="W913" t="str">
        <f>IF($A913="","",COUNTIF(AI_PF!$A:$A,$A913))</f>
        <v/>
      </c>
      <c r="X913" t="str">
        <f>IF($A913="","",COUNTIF(LookThrough!$A:$A,J913))</f>
        <v/>
      </c>
    </row>
    <row r="914" spans="2:24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IF($A914="","",IFERROR(VLOOKUP($A914,Data_Raw!$A:$G,5,FALSE),""))</f>
        <v/>
      </c>
      <c r="O914" t="str">
        <f>IF($A914="","",IFERROR(VLOOKUP($A914,Data_Raw!$A:$G,6,FALSE),""))</f>
        <v/>
      </c>
      <c r="P914" t="str">
        <f>IF($A914="","",IFERROR(VLOOKUP($A914,Data_Raw!$A:$G,7,FALSE),""))</f>
        <v/>
      </c>
      <c r="Q914" t="str">
        <f>IF($A914="","",SUMIFS(AI_PF!$AP:$AP,AI_PF!$A:$A,$A914))</f>
        <v/>
      </c>
      <c r="R914" t="str">
        <f>IF($A914="","",SUMIFS(AI_PF!$AW:$AW,AI_PF!$A:$A,$A914))</f>
        <v/>
      </c>
      <c r="S914" t="str">
        <f>IF($A914="","",SUMIFS(AI_PF!$AZ:$AZ,AI_PF!$A:$A,$A914))</f>
        <v/>
      </c>
      <c r="T914" t="str">
        <f>IF($A914="","",SUMIFS(AI_PF!$CA:$CA,AI_PF!$A:$A,$A914))</f>
        <v/>
      </c>
      <c r="U914" t="str">
        <f>IF($A914="","",SUMIFS(AI_PF!$CE:$CE,AI_PF!$A:$A,$A914))</f>
        <v/>
      </c>
      <c r="V914" t="str">
        <f>IF($A914="","",IFERROR(VLOOKUP($A914,AI_PF!$A:$CO,93,FALSE),""))</f>
        <v/>
      </c>
      <c r="W914" t="str">
        <f>IF($A914="","",COUNTIF(AI_PF!$A:$A,$A914))</f>
        <v/>
      </c>
      <c r="X914" t="str">
        <f>IF($A914="","",COUNTIF(LookThrough!$A:$A,J914))</f>
        <v/>
      </c>
    </row>
    <row r="915" spans="2:24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IF($A915="","",IFERROR(VLOOKUP($A915,Data_Raw!$A:$G,5,FALSE),""))</f>
        <v/>
      </c>
      <c r="O915" t="str">
        <f>IF($A915="","",IFERROR(VLOOKUP($A915,Data_Raw!$A:$G,6,FALSE),""))</f>
        <v/>
      </c>
      <c r="P915" t="str">
        <f>IF($A915="","",IFERROR(VLOOKUP($A915,Data_Raw!$A:$G,7,FALSE),""))</f>
        <v/>
      </c>
      <c r="Q915" t="str">
        <f>IF($A915="","",SUMIFS(AI_PF!$AP:$AP,AI_PF!$A:$A,$A915))</f>
        <v/>
      </c>
      <c r="R915" t="str">
        <f>IF($A915="","",SUMIFS(AI_PF!$AW:$AW,AI_PF!$A:$A,$A915))</f>
        <v/>
      </c>
      <c r="S915" t="str">
        <f>IF($A915="","",SUMIFS(AI_PF!$AZ:$AZ,AI_PF!$A:$A,$A915))</f>
        <v/>
      </c>
      <c r="T915" t="str">
        <f>IF($A915="","",SUMIFS(AI_PF!$CA:$CA,AI_PF!$A:$A,$A915))</f>
        <v/>
      </c>
      <c r="U915" t="str">
        <f>IF($A915="","",SUMIFS(AI_PF!$CE:$CE,AI_PF!$A:$A,$A915))</f>
        <v/>
      </c>
      <c r="V915" t="str">
        <f>IF($A915="","",IFERROR(VLOOKUP($A915,AI_PF!$A:$CO,93,FALSE),""))</f>
        <v/>
      </c>
      <c r="W915" t="str">
        <f>IF($A915="","",COUNTIF(AI_PF!$A:$A,$A915))</f>
        <v/>
      </c>
      <c r="X915" t="str">
        <f>IF($A915="","",COUNTIF(LookThrough!$A:$A,J915))</f>
        <v/>
      </c>
    </row>
    <row r="916" spans="2:24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IF($A916="","",IFERROR(VLOOKUP($A916,Data_Raw!$A:$G,5,FALSE),""))</f>
        <v/>
      </c>
      <c r="O916" t="str">
        <f>IF($A916="","",IFERROR(VLOOKUP($A916,Data_Raw!$A:$G,6,FALSE),""))</f>
        <v/>
      </c>
      <c r="P916" t="str">
        <f>IF($A916="","",IFERROR(VLOOKUP($A916,Data_Raw!$A:$G,7,FALSE),""))</f>
        <v/>
      </c>
      <c r="Q916" t="str">
        <f>IF($A916="","",SUMIFS(AI_PF!$AP:$AP,AI_PF!$A:$A,$A916))</f>
        <v/>
      </c>
      <c r="R916" t="str">
        <f>IF($A916="","",SUMIFS(AI_PF!$AW:$AW,AI_PF!$A:$A,$A916))</f>
        <v/>
      </c>
      <c r="S916" t="str">
        <f>IF($A916="","",SUMIFS(AI_PF!$AZ:$AZ,AI_PF!$A:$A,$A916))</f>
        <v/>
      </c>
      <c r="T916" t="str">
        <f>IF($A916="","",SUMIFS(AI_PF!$CA:$CA,AI_PF!$A:$A,$A916))</f>
        <v/>
      </c>
      <c r="U916" t="str">
        <f>IF($A916="","",SUMIFS(AI_PF!$CE:$CE,AI_PF!$A:$A,$A916))</f>
        <v/>
      </c>
      <c r="V916" t="str">
        <f>IF($A916="","",IFERROR(VLOOKUP($A916,AI_PF!$A:$CO,93,FALSE),""))</f>
        <v/>
      </c>
      <c r="W916" t="str">
        <f>IF($A916="","",COUNTIF(AI_PF!$A:$A,$A916))</f>
        <v/>
      </c>
      <c r="X916" t="str">
        <f>IF($A916="","",COUNTIF(LookThrough!$A:$A,J916))</f>
        <v/>
      </c>
    </row>
    <row r="917" spans="2:24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IF($A917="","",IFERROR(VLOOKUP($A917,Data_Raw!$A:$G,5,FALSE),""))</f>
        <v/>
      </c>
      <c r="O917" t="str">
        <f>IF($A917="","",IFERROR(VLOOKUP($A917,Data_Raw!$A:$G,6,FALSE),""))</f>
        <v/>
      </c>
      <c r="P917" t="str">
        <f>IF($A917="","",IFERROR(VLOOKUP($A917,Data_Raw!$A:$G,7,FALSE),""))</f>
        <v/>
      </c>
      <c r="Q917" t="str">
        <f>IF($A917="","",SUMIFS(AI_PF!$AP:$AP,AI_PF!$A:$A,$A917))</f>
        <v/>
      </c>
      <c r="R917" t="str">
        <f>IF($A917="","",SUMIFS(AI_PF!$AW:$AW,AI_PF!$A:$A,$A917))</f>
        <v/>
      </c>
      <c r="S917" t="str">
        <f>IF($A917="","",SUMIFS(AI_PF!$AZ:$AZ,AI_PF!$A:$A,$A917))</f>
        <v/>
      </c>
      <c r="T917" t="str">
        <f>IF($A917="","",SUMIFS(AI_PF!$CA:$CA,AI_PF!$A:$A,$A917))</f>
        <v/>
      </c>
      <c r="U917" t="str">
        <f>IF($A917="","",SUMIFS(AI_PF!$CE:$CE,AI_PF!$A:$A,$A917))</f>
        <v/>
      </c>
      <c r="V917" t="str">
        <f>IF($A917="","",IFERROR(VLOOKUP($A917,AI_PF!$A:$CO,93,FALSE),""))</f>
        <v/>
      </c>
      <c r="W917" t="str">
        <f>IF($A917="","",COUNTIF(AI_PF!$A:$A,$A917))</f>
        <v/>
      </c>
      <c r="X917" t="str">
        <f>IF($A917="","",COUNTIF(LookThrough!$A:$A,J917))</f>
        <v/>
      </c>
    </row>
    <row r="918" spans="2:24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IF($A918="","",IFERROR(VLOOKUP($A918,Data_Raw!$A:$G,5,FALSE),""))</f>
        <v/>
      </c>
      <c r="O918" t="str">
        <f>IF($A918="","",IFERROR(VLOOKUP($A918,Data_Raw!$A:$G,6,FALSE),""))</f>
        <v/>
      </c>
      <c r="P918" t="str">
        <f>IF($A918="","",IFERROR(VLOOKUP($A918,Data_Raw!$A:$G,7,FALSE),""))</f>
        <v/>
      </c>
      <c r="Q918" t="str">
        <f>IF($A918="","",SUMIFS(AI_PF!$AP:$AP,AI_PF!$A:$A,$A918))</f>
        <v/>
      </c>
      <c r="R918" t="str">
        <f>IF($A918="","",SUMIFS(AI_PF!$AW:$AW,AI_PF!$A:$A,$A918))</f>
        <v/>
      </c>
      <c r="S918" t="str">
        <f>IF($A918="","",SUMIFS(AI_PF!$AZ:$AZ,AI_PF!$A:$A,$A918))</f>
        <v/>
      </c>
      <c r="T918" t="str">
        <f>IF($A918="","",SUMIFS(AI_PF!$CA:$CA,AI_PF!$A:$A,$A918))</f>
        <v/>
      </c>
      <c r="U918" t="str">
        <f>IF($A918="","",SUMIFS(AI_PF!$CE:$CE,AI_PF!$A:$A,$A918))</f>
        <v/>
      </c>
      <c r="V918" t="str">
        <f>IF($A918="","",IFERROR(VLOOKUP($A918,AI_PF!$A:$CO,93,FALSE),""))</f>
        <v/>
      </c>
      <c r="W918" t="str">
        <f>IF($A918="","",COUNTIF(AI_PF!$A:$A,$A918))</f>
        <v/>
      </c>
      <c r="X918" t="str">
        <f>IF($A918="","",COUNTIF(LookThrough!$A:$A,J918))</f>
        <v/>
      </c>
    </row>
    <row r="919" spans="2:24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IF($A919="","",IFERROR(VLOOKUP($A919,Data_Raw!$A:$G,5,FALSE),""))</f>
        <v/>
      </c>
      <c r="O919" t="str">
        <f>IF($A919="","",IFERROR(VLOOKUP($A919,Data_Raw!$A:$G,6,FALSE),""))</f>
        <v/>
      </c>
      <c r="P919" t="str">
        <f>IF($A919="","",IFERROR(VLOOKUP($A919,Data_Raw!$A:$G,7,FALSE),""))</f>
        <v/>
      </c>
      <c r="Q919" t="str">
        <f>IF($A919="","",SUMIFS(AI_PF!$AP:$AP,AI_PF!$A:$A,$A919))</f>
        <v/>
      </c>
      <c r="R919" t="str">
        <f>IF($A919="","",SUMIFS(AI_PF!$AW:$AW,AI_PF!$A:$A,$A919))</f>
        <v/>
      </c>
      <c r="S919" t="str">
        <f>IF($A919="","",SUMIFS(AI_PF!$AZ:$AZ,AI_PF!$A:$A,$A919))</f>
        <v/>
      </c>
      <c r="T919" t="str">
        <f>IF($A919="","",SUMIFS(AI_PF!$CA:$CA,AI_PF!$A:$A,$A919))</f>
        <v/>
      </c>
      <c r="U919" t="str">
        <f>IF($A919="","",SUMIFS(AI_PF!$CE:$CE,AI_PF!$A:$A,$A919))</f>
        <v/>
      </c>
      <c r="V919" t="str">
        <f>IF($A919="","",IFERROR(VLOOKUP($A919,AI_PF!$A:$CO,93,FALSE),""))</f>
        <v/>
      </c>
      <c r="W919" t="str">
        <f>IF($A919="","",COUNTIF(AI_PF!$A:$A,$A919))</f>
        <v/>
      </c>
      <c r="X919" t="str">
        <f>IF($A919="","",COUNTIF(LookThrough!$A:$A,J919))</f>
        <v/>
      </c>
    </row>
    <row r="920" spans="2:24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IF($A920="","",IFERROR(VLOOKUP($A920,Data_Raw!$A:$G,5,FALSE),""))</f>
        <v/>
      </c>
      <c r="O920" t="str">
        <f>IF($A920="","",IFERROR(VLOOKUP($A920,Data_Raw!$A:$G,6,FALSE),""))</f>
        <v/>
      </c>
      <c r="P920" t="str">
        <f>IF($A920="","",IFERROR(VLOOKUP($A920,Data_Raw!$A:$G,7,FALSE),""))</f>
        <v/>
      </c>
      <c r="Q920" t="str">
        <f>IF($A920="","",SUMIFS(AI_PF!$AP:$AP,AI_PF!$A:$A,$A920))</f>
        <v/>
      </c>
      <c r="R920" t="str">
        <f>IF($A920="","",SUMIFS(AI_PF!$AW:$AW,AI_PF!$A:$A,$A920))</f>
        <v/>
      </c>
      <c r="S920" t="str">
        <f>IF($A920="","",SUMIFS(AI_PF!$AZ:$AZ,AI_PF!$A:$A,$A920))</f>
        <v/>
      </c>
      <c r="T920" t="str">
        <f>IF($A920="","",SUMIFS(AI_PF!$CA:$CA,AI_PF!$A:$A,$A920))</f>
        <v/>
      </c>
      <c r="U920" t="str">
        <f>IF($A920="","",SUMIFS(AI_PF!$CE:$CE,AI_PF!$A:$A,$A920))</f>
        <v/>
      </c>
      <c r="V920" t="str">
        <f>IF($A920="","",IFERROR(VLOOKUP($A920,AI_PF!$A:$CO,93,FALSE),""))</f>
        <v/>
      </c>
      <c r="W920" t="str">
        <f>IF($A920="","",COUNTIF(AI_PF!$A:$A,$A920))</f>
        <v/>
      </c>
      <c r="X920" t="str">
        <f>IF($A920="","",COUNTIF(LookThrough!$A:$A,J920))</f>
        <v/>
      </c>
    </row>
    <row r="921" spans="2:24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IF($A921="","",IFERROR(VLOOKUP($A921,Data_Raw!$A:$G,5,FALSE),""))</f>
        <v/>
      </c>
      <c r="O921" t="str">
        <f>IF($A921="","",IFERROR(VLOOKUP($A921,Data_Raw!$A:$G,6,FALSE),""))</f>
        <v/>
      </c>
      <c r="P921" t="str">
        <f>IF($A921="","",IFERROR(VLOOKUP($A921,Data_Raw!$A:$G,7,FALSE),""))</f>
        <v/>
      </c>
      <c r="Q921" t="str">
        <f>IF($A921="","",SUMIFS(AI_PF!$AP:$AP,AI_PF!$A:$A,$A921))</f>
        <v/>
      </c>
      <c r="R921" t="str">
        <f>IF($A921="","",SUMIFS(AI_PF!$AW:$AW,AI_PF!$A:$A,$A921))</f>
        <v/>
      </c>
      <c r="S921" t="str">
        <f>IF($A921="","",SUMIFS(AI_PF!$AZ:$AZ,AI_PF!$A:$A,$A921))</f>
        <v/>
      </c>
      <c r="T921" t="str">
        <f>IF($A921="","",SUMIFS(AI_PF!$CA:$CA,AI_PF!$A:$A,$A921))</f>
        <v/>
      </c>
      <c r="U921" t="str">
        <f>IF($A921="","",SUMIFS(AI_PF!$CE:$CE,AI_PF!$A:$A,$A921))</f>
        <v/>
      </c>
      <c r="V921" t="str">
        <f>IF($A921="","",IFERROR(VLOOKUP($A921,AI_PF!$A:$CO,93,FALSE),""))</f>
        <v/>
      </c>
      <c r="W921" t="str">
        <f>IF($A921="","",COUNTIF(AI_PF!$A:$A,$A921))</f>
        <v/>
      </c>
      <c r="X921" t="str">
        <f>IF($A921="","",COUNTIF(LookThrough!$A:$A,J921))</f>
        <v/>
      </c>
    </row>
    <row r="922" spans="2:24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IF($A922="","",IFERROR(VLOOKUP($A922,Data_Raw!$A:$G,5,FALSE),""))</f>
        <v/>
      </c>
      <c r="O922" t="str">
        <f>IF($A922="","",IFERROR(VLOOKUP($A922,Data_Raw!$A:$G,6,FALSE),""))</f>
        <v/>
      </c>
      <c r="P922" t="str">
        <f>IF($A922="","",IFERROR(VLOOKUP($A922,Data_Raw!$A:$G,7,FALSE),""))</f>
        <v/>
      </c>
      <c r="Q922" t="str">
        <f>IF($A922="","",SUMIFS(AI_PF!$AP:$AP,AI_PF!$A:$A,$A922))</f>
        <v/>
      </c>
      <c r="R922" t="str">
        <f>IF($A922="","",SUMIFS(AI_PF!$AW:$AW,AI_PF!$A:$A,$A922))</f>
        <v/>
      </c>
      <c r="S922" t="str">
        <f>IF($A922="","",SUMIFS(AI_PF!$AZ:$AZ,AI_PF!$A:$A,$A922))</f>
        <v/>
      </c>
      <c r="T922" t="str">
        <f>IF($A922="","",SUMIFS(AI_PF!$CA:$CA,AI_PF!$A:$A,$A922))</f>
        <v/>
      </c>
      <c r="U922" t="str">
        <f>IF($A922="","",SUMIFS(AI_PF!$CE:$CE,AI_PF!$A:$A,$A922))</f>
        <v/>
      </c>
      <c r="V922" t="str">
        <f>IF($A922="","",IFERROR(VLOOKUP($A922,AI_PF!$A:$CO,93,FALSE),""))</f>
        <v/>
      </c>
      <c r="W922" t="str">
        <f>IF($A922="","",COUNTIF(AI_PF!$A:$A,$A922))</f>
        <v/>
      </c>
      <c r="X922" t="str">
        <f>IF($A922="","",COUNTIF(LookThrough!$A:$A,J922))</f>
        <v/>
      </c>
    </row>
    <row r="923" spans="2:24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IF($A923="","",IFERROR(VLOOKUP($A923,Data_Raw!$A:$G,5,FALSE),""))</f>
        <v/>
      </c>
      <c r="O923" t="str">
        <f>IF($A923="","",IFERROR(VLOOKUP($A923,Data_Raw!$A:$G,6,FALSE),""))</f>
        <v/>
      </c>
      <c r="P923" t="str">
        <f>IF($A923="","",IFERROR(VLOOKUP($A923,Data_Raw!$A:$G,7,FALSE),""))</f>
        <v/>
      </c>
      <c r="Q923" t="str">
        <f>IF($A923="","",SUMIFS(AI_PF!$AP:$AP,AI_PF!$A:$A,$A923))</f>
        <v/>
      </c>
      <c r="R923" t="str">
        <f>IF($A923="","",SUMIFS(AI_PF!$AW:$AW,AI_PF!$A:$A,$A923))</f>
        <v/>
      </c>
      <c r="S923" t="str">
        <f>IF($A923="","",SUMIFS(AI_PF!$AZ:$AZ,AI_PF!$A:$A,$A923))</f>
        <v/>
      </c>
      <c r="T923" t="str">
        <f>IF($A923="","",SUMIFS(AI_PF!$CA:$CA,AI_PF!$A:$A,$A923))</f>
        <v/>
      </c>
      <c r="U923" t="str">
        <f>IF($A923="","",SUMIFS(AI_PF!$CE:$CE,AI_PF!$A:$A,$A923))</f>
        <v/>
      </c>
      <c r="V923" t="str">
        <f>IF($A923="","",IFERROR(VLOOKUP($A923,AI_PF!$A:$CO,93,FALSE),""))</f>
        <v/>
      </c>
      <c r="W923" t="str">
        <f>IF($A923="","",COUNTIF(AI_PF!$A:$A,$A923))</f>
        <v/>
      </c>
      <c r="X923" t="str">
        <f>IF($A923="","",COUNTIF(LookThrough!$A:$A,J923))</f>
        <v/>
      </c>
    </row>
    <row r="924" spans="2:24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IF($A924="","",IFERROR(VLOOKUP($A924,Data_Raw!$A:$G,5,FALSE),""))</f>
        <v/>
      </c>
      <c r="O924" t="str">
        <f>IF($A924="","",IFERROR(VLOOKUP($A924,Data_Raw!$A:$G,6,FALSE),""))</f>
        <v/>
      </c>
      <c r="P924" t="str">
        <f>IF($A924="","",IFERROR(VLOOKUP($A924,Data_Raw!$A:$G,7,FALSE),""))</f>
        <v/>
      </c>
      <c r="Q924" t="str">
        <f>IF($A924="","",SUMIFS(AI_PF!$AP:$AP,AI_PF!$A:$A,$A924))</f>
        <v/>
      </c>
      <c r="R924" t="str">
        <f>IF($A924="","",SUMIFS(AI_PF!$AW:$AW,AI_PF!$A:$A,$A924))</f>
        <v/>
      </c>
      <c r="S924" t="str">
        <f>IF($A924="","",SUMIFS(AI_PF!$AZ:$AZ,AI_PF!$A:$A,$A924))</f>
        <v/>
      </c>
      <c r="T924" t="str">
        <f>IF($A924="","",SUMIFS(AI_PF!$CA:$CA,AI_PF!$A:$A,$A924))</f>
        <v/>
      </c>
      <c r="U924" t="str">
        <f>IF($A924="","",SUMIFS(AI_PF!$CE:$CE,AI_PF!$A:$A,$A924))</f>
        <v/>
      </c>
      <c r="V924" t="str">
        <f>IF($A924="","",IFERROR(VLOOKUP($A924,AI_PF!$A:$CO,93,FALSE),""))</f>
        <v/>
      </c>
      <c r="W924" t="str">
        <f>IF($A924="","",COUNTIF(AI_PF!$A:$A,$A924))</f>
        <v/>
      </c>
      <c r="X924" t="str">
        <f>IF($A924="","",COUNTIF(LookThrough!$A:$A,J924))</f>
        <v/>
      </c>
    </row>
    <row r="925" spans="2:24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IF($A925="","",IFERROR(VLOOKUP($A925,Data_Raw!$A:$G,5,FALSE),""))</f>
        <v/>
      </c>
      <c r="O925" t="str">
        <f>IF($A925="","",IFERROR(VLOOKUP($A925,Data_Raw!$A:$G,6,FALSE),""))</f>
        <v/>
      </c>
      <c r="P925" t="str">
        <f>IF($A925="","",IFERROR(VLOOKUP($A925,Data_Raw!$A:$G,7,FALSE),""))</f>
        <v/>
      </c>
      <c r="Q925" t="str">
        <f>IF($A925="","",SUMIFS(AI_PF!$AP:$AP,AI_PF!$A:$A,$A925))</f>
        <v/>
      </c>
      <c r="R925" t="str">
        <f>IF($A925="","",SUMIFS(AI_PF!$AW:$AW,AI_PF!$A:$A,$A925))</f>
        <v/>
      </c>
      <c r="S925" t="str">
        <f>IF($A925="","",SUMIFS(AI_PF!$AZ:$AZ,AI_PF!$A:$A,$A925))</f>
        <v/>
      </c>
      <c r="T925" t="str">
        <f>IF($A925="","",SUMIFS(AI_PF!$CA:$CA,AI_PF!$A:$A,$A925))</f>
        <v/>
      </c>
      <c r="U925" t="str">
        <f>IF($A925="","",SUMIFS(AI_PF!$CE:$CE,AI_PF!$A:$A,$A925))</f>
        <v/>
      </c>
      <c r="V925" t="str">
        <f>IF($A925="","",IFERROR(VLOOKUP($A925,AI_PF!$A:$CO,93,FALSE),""))</f>
        <v/>
      </c>
      <c r="W925" t="str">
        <f>IF($A925="","",COUNTIF(AI_PF!$A:$A,$A925))</f>
        <v/>
      </c>
      <c r="X925" t="str">
        <f>IF($A925="","",COUNTIF(LookThrough!$A:$A,J925))</f>
        <v/>
      </c>
    </row>
    <row r="926" spans="2:24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IF($A926="","",IFERROR(VLOOKUP($A926,Data_Raw!$A:$G,5,FALSE),""))</f>
        <v/>
      </c>
      <c r="O926" t="str">
        <f>IF($A926="","",IFERROR(VLOOKUP($A926,Data_Raw!$A:$G,6,FALSE),""))</f>
        <v/>
      </c>
      <c r="P926" t="str">
        <f>IF($A926="","",IFERROR(VLOOKUP($A926,Data_Raw!$A:$G,7,FALSE),""))</f>
        <v/>
      </c>
      <c r="Q926" t="str">
        <f>IF($A926="","",SUMIFS(AI_PF!$AP:$AP,AI_PF!$A:$A,$A926))</f>
        <v/>
      </c>
      <c r="R926" t="str">
        <f>IF($A926="","",SUMIFS(AI_PF!$AW:$AW,AI_PF!$A:$A,$A926))</f>
        <v/>
      </c>
      <c r="S926" t="str">
        <f>IF($A926="","",SUMIFS(AI_PF!$AZ:$AZ,AI_PF!$A:$A,$A926))</f>
        <v/>
      </c>
      <c r="T926" t="str">
        <f>IF($A926="","",SUMIFS(AI_PF!$CA:$CA,AI_PF!$A:$A,$A926))</f>
        <v/>
      </c>
      <c r="U926" t="str">
        <f>IF($A926="","",SUMIFS(AI_PF!$CE:$CE,AI_PF!$A:$A,$A926))</f>
        <v/>
      </c>
      <c r="V926" t="str">
        <f>IF($A926="","",IFERROR(VLOOKUP($A926,AI_PF!$A:$CO,93,FALSE),""))</f>
        <v/>
      </c>
      <c r="W926" t="str">
        <f>IF($A926="","",COUNTIF(AI_PF!$A:$A,$A926))</f>
        <v/>
      </c>
      <c r="X926" t="str">
        <f>IF($A926="","",COUNTIF(LookThrough!$A:$A,J926))</f>
        <v/>
      </c>
    </row>
    <row r="927" spans="2:24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IF($A927="","",IFERROR(VLOOKUP($A927,Data_Raw!$A:$G,5,FALSE),""))</f>
        <v/>
      </c>
      <c r="O927" t="str">
        <f>IF($A927="","",IFERROR(VLOOKUP($A927,Data_Raw!$A:$G,6,FALSE),""))</f>
        <v/>
      </c>
      <c r="P927" t="str">
        <f>IF($A927="","",IFERROR(VLOOKUP($A927,Data_Raw!$A:$G,7,FALSE),""))</f>
        <v/>
      </c>
      <c r="Q927" t="str">
        <f>IF($A927="","",SUMIFS(AI_PF!$AP:$AP,AI_PF!$A:$A,$A927))</f>
        <v/>
      </c>
      <c r="R927" t="str">
        <f>IF($A927="","",SUMIFS(AI_PF!$AW:$AW,AI_PF!$A:$A,$A927))</f>
        <v/>
      </c>
      <c r="S927" t="str">
        <f>IF($A927="","",SUMIFS(AI_PF!$AZ:$AZ,AI_PF!$A:$A,$A927))</f>
        <v/>
      </c>
      <c r="T927" t="str">
        <f>IF($A927="","",SUMIFS(AI_PF!$CA:$CA,AI_PF!$A:$A,$A927))</f>
        <v/>
      </c>
      <c r="U927" t="str">
        <f>IF($A927="","",SUMIFS(AI_PF!$CE:$CE,AI_PF!$A:$A,$A927))</f>
        <v/>
      </c>
      <c r="V927" t="str">
        <f>IF($A927="","",IFERROR(VLOOKUP($A927,AI_PF!$A:$CO,93,FALSE),""))</f>
        <v/>
      </c>
      <c r="W927" t="str">
        <f>IF($A927="","",COUNTIF(AI_PF!$A:$A,$A927))</f>
        <v/>
      </c>
      <c r="X927" t="str">
        <f>IF($A927="","",COUNTIF(LookThrough!$A:$A,J927))</f>
        <v/>
      </c>
    </row>
    <row r="928" spans="2:24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IF($A928="","",IFERROR(VLOOKUP($A928,Data_Raw!$A:$G,5,FALSE),""))</f>
        <v/>
      </c>
      <c r="O928" t="str">
        <f>IF($A928="","",IFERROR(VLOOKUP($A928,Data_Raw!$A:$G,6,FALSE),""))</f>
        <v/>
      </c>
      <c r="P928" t="str">
        <f>IF($A928="","",IFERROR(VLOOKUP($A928,Data_Raw!$A:$G,7,FALSE),""))</f>
        <v/>
      </c>
      <c r="Q928" t="str">
        <f>IF($A928="","",SUMIFS(AI_PF!$AP:$AP,AI_PF!$A:$A,$A928))</f>
        <v/>
      </c>
      <c r="R928" t="str">
        <f>IF($A928="","",SUMIFS(AI_PF!$AW:$AW,AI_PF!$A:$A,$A928))</f>
        <v/>
      </c>
      <c r="S928" t="str">
        <f>IF($A928="","",SUMIFS(AI_PF!$AZ:$AZ,AI_PF!$A:$A,$A928))</f>
        <v/>
      </c>
      <c r="T928" t="str">
        <f>IF($A928="","",SUMIFS(AI_PF!$CA:$CA,AI_PF!$A:$A,$A928))</f>
        <v/>
      </c>
      <c r="U928" t="str">
        <f>IF($A928="","",SUMIFS(AI_PF!$CE:$CE,AI_PF!$A:$A,$A928))</f>
        <v/>
      </c>
      <c r="V928" t="str">
        <f>IF($A928="","",IFERROR(VLOOKUP($A928,AI_PF!$A:$CO,93,FALSE),""))</f>
        <v/>
      </c>
      <c r="W928" t="str">
        <f>IF($A928="","",COUNTIF(AI_PF!$A:$A,$A928))</f>
        <v/>
      </c>
      <c r="X928" t="str">
        <f>IF($A928="","",COUNTIF(LookThrough!$A:$A,J928))</f>
        <v/>
      </c>
    </row>
    <row r="929" spans="2:24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IF($A929="","",IFERROR(VLOOKUP($A929,Data_Raw!$A:$G,5,FALSE),""))</f>
        <v/>
      </c>
      <c r="O929" t="str">
        <f>IF($A929="","",IFERROR(VLOOKUP($A929,Data_Raw!$A:$G,6,FALSE),""))</f>
        <v/>
      </c>
      <c r="P929" t="str">
        <f>IF($A929="","",IFERROR(VLOOKUP($A929,Data_Raw!$A:$G,7,FALSE),""))</f>
        <v/>
      </c>
      <c r="Q929" t="str">
        <f>IF($A929="","",SUMIFS(AI_PF!$AP:$AP,AI_PF!$A:$A,$A929))</f>
        <v/>
      </c>
      <c r="R929" t="str">
        <f>IF($A929="","",SUMIFS(AI_PF!$AW:$AW,AI_PF!$A:$A,$A929))</f>
        <v/>
      </c>
      <c r="S929" t="str">
        <f>IF($A929="","",SUMIFS(AI_PF!$AZ:$AZ,AI_PF!$A:$A,$A929))</f>
        <v/>
      </c>
      <c r="T929" t="str">
        <f>IF($A929="","",SUMIFS(AI_PF!$CA:$CA,AI_PF!$A:$A,$A929))</f>
        <v/>
      </c>
      <c r="U929" t="str">
        <f>IF($A929="","",SUMIFS(AI_PF!$CE:$CE,AI_PF!$A:$A,$A929))</f>
        <v/>
      </c>
      <c r="V929" t="str">
        <f>IF($A929="","",IFERROR(VLOOKUP($A929,AI_PF!$A:$CO,93,FALSE),""))</f>
        <v/>
      </c>
      <c r="W929" t="str">
        <f>IF($A929="","",COUNTIF(AI_PF!$A:$A,$A929))</f>
        <v/>
      </c>
      <c r="X929" t="str">
        <f>IF($A929="","",COUNTIF(LookThrough!$A:$A,J929))</f>
        <v/>
      </c>
    </row>
    <row r="930" spans="2:24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IF($A930="","",IFERROR(VLOOKUP($A930,Data_Raw!$A:$G,5,FALSE),""))</f>
        <v/>
      </c>
      <c r="O930" t="str">
        <f>IF($A930="","",IFERROR(VLOOKUP($A930,Data_Raw!$A:$G,6,FALSE),""))</f>
        <v/>
      </c>
      <c r="P930" t="str">
        <f>IF($A930="","",IFERROR(VLOOKUP($A930,Data_Raw!$A:$G,7,FALSE),""))</f>
        <v/>
      </c>
      <c r="Q930" t="str">
        <f>IF($A930="","",SUMIFS(AI_PF!$AP:$AP,AI_PF!$A:$A,$A930))</f>
        <v/>
      </c>
      <c r="R930" t="str">
        <f>IF($A930="","",SUMIFS(AI_PF!$AW:$AW,AI_PF!$A:$A,$A930))</f>
        <v/>
      </c>
      <c r="S930" t="str">
        <f>IF($A930="","",SUMIFS(AI_PF!$AZ:$AZ,AI_PF!$A:$A,$A930))</f>
        <v/>
      </c>
      <c r="T930" t="str">
        <f>IF($A930="","",SUMIFS(AI_PF!$CA:$CA,AI_PF!$A:$A,$A930))</f>
        <v/>
      </c>
      <c r="U930" t="str">
        <f>IF($A930="","",SUMIFS(AI_PF!$CE:$CE,AI_PF!$A:$A,$A930))</f>
        <v/>
      </c>
      <c r="V930" t="str">
        <f>IF($A930="","",IFERROR(VLOOKUP($A930,AI_PF!$A:$CO,93,FALSE),""))</f>
        <v/>
      </c>
      <c r="W930" t="str">
        <f>IF($A930="","",COUNTIF(AI_PF!$A:$A,$A930))</f>
        <v/>
      </c>
      <c r="X930" t="str">
        <f>IF($A930="","",COUNTIF(LookThrough!$A:$A,J930))</f>
        <v/>
      </c>
    </row>
    <row r="931" spans="2:24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IF($A931="","",IFERROR(VLOOKUP($A931,Data_Raw!$A:$G,5,FALSE),""))</f>
        <v/>
      </c>
      <c r="O931" t="str">
        <f>IF($A931="","",IFERROR(VLOOKUP($A931,Data_Raw!$A:$G,6,FALSE),""))</f>
        <v/>
      </c>
      <c r="P931" t="str">
        <f>IF($A931="","",IFERROR(VLOOKUP($A931,Data_Raw!$A:$G,7,FALSE),""))</f>
        <v/>
      </c>
      <c r="Q931" t="str">
        <f>IF($A931="","",SUMIFS(AI_PF!$AP:$AP,AI_PF!$A:$A,$A931))</f>
        <v/>
      </c>
      <c r="R931" t="str">
        <f>IF($A931="","",SUMIFS(AI_PF!$AW:$AW,AI_PF!$A:$A,$A931))</f>
        <v/>
      </c>
      <c r="S931" t="str">
        <f>IF($A931="","",SUMIFS(AI_PF!$AZ:$AZ,AI_PF!$A:$A,$A931))</f>
        <v/>
      </c>
      <c r="T931" t="str">
        <f>IF($A931="","",SUMIFS(AI_PF!$CA:$CA,AI_PF!$A:$A,$A931))</f>
        <v/>
      </c>
      <c r="U931" t="str">
        <f>IF($A931="","",SUMIFS(AI_PF!$CE:$CE,AI_PF!$A:$A,$A931))</f>
        <v/>
      </c>
      <c r="V931" t="str">
        <f>IF($A931="","",IFERROR(VLOOKUP($A931,AI_PF!$A:$CO,93,FALSE),""))</f>
        <v/>
      </c>
      <c r="W931" t="str">
        <f>IF($A931="","",COUNTIF(AI_PF!$A:$A,$A931))</f>
        <v/>
      </c>
      <c r="X931" t="str">
        <f>IF($A931="","",COUNTIF(LookThrough!$A:$A,J931))</f>
        <v/>
      </c>
    </row>
    <row r="932" spans="2:24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IF($A932="","",IFERROR(VLOOKUP($A932,Data_Raw!$A:$G,5,FALSE),""))</f>
        <v/>
      </c>
      <c r="O932" t="str">
        <f>IF($A932="","",IFERROR(VLOOKUP($A932,Data_Raw!$A:$G,6,FALSE),""))</f>
        <v/>
      </c>
      <c r="P932" t="str">
        <f>IF($A932="","",IFERROR(VLOOKUP($A932,Data_Raw!$A:$G,7,FALSE),""))</f>
        <v/>
      </c>
      <c r="Q932" t="str">
        <f>IF($A932="","",SUMIFS(AI_PF!$AP:$AP,AI_PF!$A:$A,$A932))</f>
        <v/>
      </c>
      <c r="R932" t="str">
        <f>IF($A932="","",SUMIFS(AI_PF!$AW:$AW,AI_PF!$A:$A,$A932))</f>
        <v/>
      </c>
      <c r="S932" t="str">
        <f>IF($A932="","",SUMIFS(AI_PF!$AZ:$AZ,AI_PF!$A:$A,$A932))</f>
        <v/>
      </c>
      <c r="T932" t="str">
        <f>IF($A932="","",SUMIFS(AI_PF!$CA:$CA,AI_PF!$A:$A,$A932))</f>
        <v/>
      </c>
      <c r="U932" t="str">
        <f>IF($A932="","",SUMIFS(AI_PF!$CE:$CE,AI_PF!$A:$A,$A932))</f>
        <v/>
      </c>
      <c r="V932" t="str">
        <f>IF($A932="","",IFERROR(VLOOKUP($A932,AI_PF!$A:$CO,93,FALSE),""))</f>
        <v/>
      </c>
      <c r="W932" t="str">
        <f>IF($A932="","",COUNTIF(AI_PF!$A:$A,$A932))</f>
        <v/>
      </c>
      <c r="X932" t="str">
        <f>IF($A932="","",COUNTIF(LookThrough!$A:$A,J932))</f>
        <v/>
      </c>
    </row>
    <row r="933" spans="2:24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IF($A933="","",IFERROR(VLOOKUP($A933,Data_Raw!$A:$G,5,FALSE),""))</f>
        <v/>
      </c>
      <c r="O933" t="str">
        <f>IF($A933="","",IFERROR(VLOOKUP($A933,Data_Raw!$A:$G,6,FALSE),""))</f>
        <v/>
      </c>
      <c r="P933" t="str">
        <f>IF($A933="","",IFERROR(VLOOKUP($A933,Data_Raw!$A:$G,7,FALSE),""))</f>
        <v/>
      </c>
      <c r="Q933" t="str">
        <f>IF($A933="","",SUMIFS(AI_PF!$AP:$AP,AI_PF!$A:$A,$A933))</f>
        <v/>
      </c>
      <c r="R933" t="str">
        <f>IF($A933="","",SUMIFS(AI_PF!$AW:$AW,AI_PF!$A:$A,$A933))</f>
        <v/>
      </c>
      <c r="S933" t="str">
        <f>IF($A933="","",SUMIFS(AI_PF!$AZ:$AZ,AI_PF!$A:$A,$A933))</f>
        <v/>
      </c>
      <c r="T933" t="str">
        <f>IF($A933="","",SUMIFS(AI_PF!$CA:$CA,AI_PF!$A:$A,$A933))</f>
        <v/>
      </c>
      <c r="U933" t="str">
        <f>IF($A933="","",SUMIFS(AI_PF!$CE:$CE,AI_PF!$A:$A,$A933))</f>
        <v/>
      </c>
      <c r="V933" t="str">
        <f>IF($A933="","",IFERROR(VLOOKUP($A933,AI_PF!$A:$CO,93,FALSE),""))</f>
        <v/>
      </c>
      <c r="W933" t="str">
        <f>IF($A933="","",COUNTIF(AI_PF!$A:$A,$A933))</f>
        <v/>
      </c>
      <c r="X933" t="str">
        <f>IF($A933="","",COUNTIF(LookThrough!$A:$A,J933))</f>
        <v/>
      </c>
    </row>
    <row r="934" spans="2:24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IF($A934="","",IFERROR(VLOOKUP($A934,Data_Raw!$A:$G,5,FALSE),""))</f>
        <v/>
      </c>
      <c r="O934" t="str">
        <f>IF($A934="","",IFERROR(VLOOKUP($A934,Data_Raw!$A:$G,6,FALSE),""))</f>
        <v/>
      </c>
      <c r="P934" t="str">
        <f>IF($A934="","",IFERROR(VLOOKUP($A934,Data_Raw!$A:$G,7,FALSE),""))</f>
        <v/>
      </c>
      <c r="Q934" t="str">
        <f>IF($A934="","",SUMIFS(AI_PF!$AP:$AP,AI_PF!$A:$A,$A934))</f>
        <v/>
      </c>
      <c r="R934" t="str">
        <f>IF($A934="","",SUMIFS(AI_PF!$AW:$AW,AI_PF!$A:$A,$A934))</f>
        <v/>
      </c>
      <c r="S934" t="str">
        <f>IF($A934="","",SUMIFS(AI_PF!$AZ:$AZ,AI_PF!$A:$A,$A934))</f>
        <v/>
      </c>
      <c r="T934" t="str">
        <f>IF($A934="","",SUMIFS(AI_PF!$CA:$CA,AI_PF!$A:$A,$A934))</f>
        <v/>
      </c>
      <c r="U934" t="str">
        <f>IF($A934="","",SUMIFS(AI_PF!$CE:$CE,AI_PF!$A:$A,$A934))</f>
        <v/>
      </c>
      <c r="V934" t="str">
        <f>IF($A934="","",IFERROR(VLOOKUP($A934,AI_PF!$A:$CO,93,FALSE),""))</f>
        <v/>
      </c>
      <c r="W934" t="str">
        <f>IF($A934="","",COUNTIF(AI_PF!$A:$A,$A934))</f>
        <v/>
      </c>
      <c r="X934" t="str">
        <f>IF($A934="","",COUNTIF(LookThrough!$A:$A,J934))</f>
        <v/>
      </c>
    </row>
    <row r="935" spans="2:24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IF($A935="","",IFERROR(VLOOKUP($A935,Data_Raw!$A:$G,5,FALSE),""))</f>
        <v/>
      </c>
      <c r="O935" t="str">
        <f>IF($A935="","",IFERROR(VLOOKUP($A935,Data_Raw!$A:$G,6,FALSE),""))</f>
        <v/>
      </c>
      <c r="P935" t="str">
        <f>IF($A935="","",IFERROR(VLOOKUP($A935,Data_Raw!$A:$G,7,FALSE),""))</f>
        <v/>
      </c>
      <c r="Q935" t="str">
        <f>IF($A935="","",SUMIFS(AI_PF!$AP:$AP,AI_PF!$A:$A,$A935))</f>
        <v/>
      </c>
      <c r="R935" t="str">
        <f>IF($A935="","",SUMIFS(AI_PF!$AW:$AW,AI_PF!$A:$A,$A935))</f>
        <v/>
      </c>
      <c r="S935" t="str">
        <f>IF($A935="","",SUMIFS(AI_PF!$AZ:$AZ,AI_PF!$A:$A,$A935))</f>
        <v/>
      </c>
      <c r="T935" t="str">
        <f>IF($A935="","",SUMIFS(AI_PF!$CA:$CA,AI_PF!$A:$A,$A935))</f>
        <v/>
      </c>
      <c r="U935" t="str">
        <f>IF($A935="","",SUMIFS(AI_PF!$CE:$CE,AI_PF!$A:$A,$A935))</f>
        <v/>
      </c>
      <c r="V935" t="str">
        <f>IF($A935="","",IFERROR(VLOOKUP($A935,AI_PF!$A:$CO,93,FALSE),""))</f>
        <v/>
      </c>
      <c r="W935" t="str">
        <f>IF($A935="","",COUNTIF(AI_PF!$A:$A,$A935))</f>
        <v/>
      </c>
      <c r="X935" t="str">
        <f>IF($A935="","",COUNTIF(LookThrough!$A:$A,J935))</f>
        <v/>
      </c>
    </row>
    <row r="936" spans="2:24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IF($A936="","",IFERROR(VLOOKUP($A936,Data_Raw!$A:$G,5,FALSE),""))</f>
        <v/>
      </c>
      <c r="O936" t="str">
        <f>IF($A936="","",IFERROR(VLOOKUP($A936,Data_Raw!$A:$G,6,FALSE),""))</f>
        <v/>
      </c>
      <c r="P936" t="str">
        <f>IF($A936="","",IFERROR(VLOOKUP($A936,Data_Raw!$A:$G,7,FALSE),""))</f>
        <v/>
      </c>
      <c r="Q936" t="str">
        <f>IF($A936="","",SUMIFS(AI_PF!$AP:$AP,AI_PF!$A:$A,$A936))</f>
        <v/>
      </c>
      <c r="R936" t="str">
        <f>IF($A936="","",SUMIFS(AI_PF!$AW:$AW,AI_PF!$A:$A,$A936))</f>
        <v/>
      </c>
      <c r="S936" t="str">
        <f>IF($A936="","",SUMIFS(AI_PF!$AZ:$AZ,AI_PF!$A:$A,$A936))</f>
        <v/>
      </c>
      <c r="T936" t="str">
        <f>IF($A936="","",SUMIFS(AI_PF!$CA:$CA,AI_PF!$A:$A,$A936))</f>
        <v/>
      </c>
      <c r="U936" t="str">
        <f>IF($A936="","",SUMIFS(AI_PF!$CE:$CE,AI_PF!$A:$A,$A936))</f>
        <v/>
      </c>
      <c r="V936" t="str">
        <f>IF($A936="","",IFERROR(VLOOKUP($A936,AI_PF!$A:$CO,93,FALSE),""))</f>
        <v/>
      </c>
      <c r="W936" t="str">
        <f>IF($A936="","",COUNTIF(AI_PF!$A:$A,$A936))</f>
        <v/>
      </c>
      <c r="X936" t="str">
        <f>IF($A936="","",COUNTIF(LookThrough!$A:$A,J936))</f>
        <v/>
      </c>
    </row>
    <row r="937" spans="2:24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IF($A937="","",IFERROR(VLOOKUP($A937,Data_Raw!$A:$G,5,FALSE),""))</f>
        <v/>
      </c>
      <c r="O937" t="str">
        <f>IF($A937="","",IFERROR(VLOOKUP($A937,Data_Raw!$A:$G,6,FALSE),""))</f>
        <v/>
      </c>
      <c r="P937" t="str">
        <f>IF($A937="","",IFERROR(VLOOKUP($A937,Data_Raw!$A:$G,7,FALSE),""))</f>
        <v/>
      </c>
      <c r="Q937" t="str">
        <f>IF($A937="","",SUMIFS(AI_PF!$AP:$AP,AI_PF!$A:$A,$A937))</f>
        <v/>
      </c>
      <c r="R937" t="str">
        <f>IF($A937="","",SUMIFS(AI_PF!$AW:$AW,AI_PF!$A:$A,$A937))</f>
        <v/>
      </c>
      <c r="S937" t="str">
        <f>IF($A937="","",SUMIFS(AI_PF!$AZ:$AZ,AI_PF!$A:$A,$A937))</f>
        <v/>
      </c>
      <c r="T937" t="str">
        <f>IF($A937="","",SUMIFS(AI_PF!$CA:$CA,AI_PF!$A:$A,$A937))</f>
        <v/>
      </c>
      <c r="U937" t="str">
        <f>IF($A937="","",SUMIFS(AI_PF!$CE:$CE,AI_PF!$A:$A,$A937))</f>
        <v/>
      </c>
      <c r="V937" t="str">
        <f>IF($A937="","",IFERROR(VLOOKUP($A937,AI_PF!$A:$CO,93,FALSE),""))</f>
        <v/>
      </c>
      <c r="W937" t="str">
        <f>IF($A937="","",COUNTIF(AI_PF!$A:$A,$A937))</f>
        <v/>
      </c>
      <c r="X937" t="str">
        <f>IF($A937="","",COUNTIF(LookThrough!$A:$A,J937))</f>
        <v/>
      </c>
    </row>
    <row r="938" spans="2:24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IF($A938="","",IFERROR(VLOOKUP($A938,Data_Raw!$A:$G,5,FALSE),""))</f>
        <v/>
      </c>
      <c r="O938" t="str">
        <f>IF($A938="","",IFERROR(VLOOKUP($A938,Data_Raw!$A:$G,6,FALSE),""))</f>
        <v/>
      </c>
      <c r="P938" t="str">
        <f>IF($A938="","",IFERROR(VLOOKUP($A938,Data_Raw!$A:$G,7,FALSE),""))</f>
        <v/>
      </c>
      <c r="Q938" t="str">
        <f>IF($A938="","",SUMIFS(AI_PF!$AP:$AP,AI_PF!$A:$A,$A938))</f>
        <v/>
      </c>
      <c r="R938" t="str">
        <f>IF($A938="","",SUMIFS(AI_PF!$AW:$AW,AI_PF!$A:$A,$A938))</f>
        <v/>
      </c>
      <c r="S938" t="str">
        <f>IF($A938="","",SUMIFS(AI_PF!$AZ:$AZ,AI_PF!$A:$A,$A938))</f>
        <v/>
      </c>
      <c r="T938" t="str">
        <f>IF($A938="","",SUMIFS(AI_PF!$CA:$CA,AI_PF!$A:$A,$A938))</f>
        <v/>
      </c>
      <c r="U938" t="str">
        <f>IF($A938="","",SUMIFS(AI_PF!$CE:$CE,AI_PF!$A:$A,$A938))</f>
        <v/>
      </c>
      <c r="V938" t="str">
        <f>IF($A938="","",IFERROR(VLOOKUP($A938,AI_PF!$A:$CO,93,FALSE),""))</f>
        <v/>
      </c>
      <c r="W938" t="str">
        <f>IF($A938="","",COUNTIF(AI_PF!$A:$A,$A938))</f>
        <v/>
      </c>
      <c r="X938" t="str">
        <f>IF($A938="","",COUNTIF(LookThrough!$A:$A,J938))</f>
        <v/>
      </c>
    </row>
    <row r="939" spans="2:24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IF($A939="","",IFERROR(VLOOKUP($A939,Data_Raw!$A:$G,5,FALSE),""))</f>
        <v/>
      </c>
      <c r="O939" t="str">
        <f>IF($A939="","",IFERROR(VLOOKUP($A939,Data_Raw!$A:$G,6,FALSE),""))</f>
        <v/>
      </c>
      <c r="P939" t="str">
        <f>IF($A939="","",IFERROR(VLOOKUP($A939,Data_Raw!$A:$G,7,FALSE),""))</f>
        <v/>
      </c>
      <c r="Q939" t="str">
        <f>IF($A939="","",SUMIFS(AI_PF!$AP:$AP,AI_PF!$A:$A,$A939))</f>
        <v/>
      </c>
      <c r="R939" t="str">
        <f>IF($A939="","",SUMIFS(AI_PF!$AW:$AW,AI_PF!$A:$A,$A939))</f>
        <v/>
      </c>
      <c r="S939" t="str">
        <f>IF($A939="","",SUMIFS(AI_PF!$AZ:$AZ,AI_PF!$A:$A,$A939))</f>
        <v/>
      </c>
      <c r="T939" t="str">
        <f>IF($A939="","",SUMIFS(AI_PF!$CA:$CA,AI_PF!$A:$A,$A939))</f>
        <v/>
      </c>
      <c r="U939" t="str">
        <f>IF($A939="","",SUMIFS(AI_PF!$CE:$CE,AI_PF!$A:$A,$A939))</f>
        <v/>
      </c>
      <c r="V939" t="str">
        <f>IF($A939="","",IFERROR(VLOOKUP($A939,AI_PF!$A:$CO,93,FALSE),""))</f>
        <v/>
      </c>
      <c r="W939" t="str">
        <f>IF($A939="","",COUNTIF(AI_PF!$A:$A,$A939))</f>
        <v/>
      </c>
      <c r="X939" t="str">
        <f>IF($A939="","",COUNTIF(LookThrough!$A:$A,J939))</f>
        <v/>
      </c>
    </row>
    <row r="940" spans="2:24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IF($A940="","",IFERROR(VLOOKUP($A940,Data_Raw!$A:$G,5,FALSE),""))</f>
        <v/>
      </c>
      <c r="O940" t="str">
        <f>IF($A940="","",IFERROR(VLOOKUP($A940,Data_Raw!$A:$G,6,FALSE),""))</f>
        <v/>
      </c>
      <c r="P940" t="str">
        <f>IF($A940="","",IFERROR(VLOOKUP($A940,Data_Raw!$A:$G,7,FALSE),""))</f>
        <v/>
      </c>
      <c r="Q940" t="str">
        <f>IF($A940="","",SUMIFS(AI_PF!$AP:$AP,AI_PF!$A:$A,$A940))</f>
        <v/>
      </c>
      <c r="R940" t="str">
        <f>IF($A940="","",SUMIFS(AI_PF!$AW:$AW,AI_PF!$A:$A,$A940))</f>
        <v/>
      </c>
      <c r="S940" t="str">
        <f>IF($A940="","",SUMIFS(AI_PF!$AZ:$AZ,AI_PF!$A:$A,$A940))</f>
        <v/>
      </c>
      <c r="T940" t="str">
        <f>IF($A940="","",SUMIFS(AI_PF!$CA:$CA,AI_PF!$A:$A,$A940))</f>
        <v/>
      </c>
      <c r="U940" t="str">
        <f>IF($A940="","",SUMIFS(AI_PF!$CE:$CE,AI_PF!$A:$A,$A940))</f>
        <v/>
      </c>
      <c r="V940" t="str">
        <f>IF($A940="","",IFERROR(VLOOKUP($A940,AI_PF!$A:$CO,93,FALSE),""))</f>
        <v/>
      </c>
      <c r="W940" t="str">
        <f>IF($A940="","",COUNTIF(AI_PF!$A:$A,$A940))</f>
        <v/>
      </c>
      <c r="X940" t="str">
        <f>IF($A940="","",COUNTIF(LookThrough!$A:$A,J940))</f>
        <v/>
      </c>
    </row>
    <row r="941" spans="2:24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IF($A941="","",IFERROR(VLOOKUP($A941,Data_Raw!$A:$G,5,FALSE),""))</f>
        <v/>
      </c>
      <c r="O941" t="str">
        <f>IF($A941="","",IFERROR(VLOOKUP($A941,Data_Raw!$A:$G,6,FALSE),""))</f>
        <v/>
      </c>
      <c r="P941" t="str">
        <f>IF($A941="","",IFERROR(VLOOKUP($A941,Data_Raw!$A:$G,7,FALSE),""))</f>
        <v/>
      </c>
      <c r="Q941" t="str">
        <f>IF($A941="","",SUMIFS(AI_PF!$AP:$AP,AI_PF!$A:$A,$A941))</f>
        <v/>
      </c>
      <c r="R941" t="str">
        <f>IF($A941="","",SUMIFS(AI_PF!$AW:$AW,AI_PF!$A:$A,$A941))</f>
        <v/>
      </c>
      <c r="S941" t="str">
        <f>IF($A941="","",SUMIFS(AI_PF!$AZ:$AZ,AI_PF!$A:$A,$A941))</f>
        <v/>
      </c>
      <c r="T941" t="str">
        <f>IF($A941="","",SUMIFS(AI_PF!$CA:$CA,AI_PF!$A:$A,$A941))</f>
        <v/>
      </c>
      <c r="U941" t="str">
        <f>IF($A941="","",SUMIFS(AI_PF!$CE:$CE,AI_PF!$A:$A,$A941))</f>
        <v/>
      </c>
      <c r="V941" t="str">
        <f>IF($A941="","",IFERROR(VLOOKUP($A941,AI_PF!$A:$CO,93,FALSE),""))</f>
        <v/>
      </c>
      <c r="W941" t="str">
        <f>IF($A941="","",COUNTIF(AI_PF!$A:$A,$A941))</f>
        <v/>
      </c>
      <c r="X941" t="str">
        <f>IF($A941="","",COUNTIF(LookThrough!$A:$A,J941))</f>
        <v/>
      </c>
    </row>
    <row r="942" spans="2:24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IF($A942="","",IFERROR(VLOOKUP($A942,Data_Raw!$A:$G,5,FALSE),""))</f>
        <v/>
      </c>
      <c r="O942" t="str">
        <f>IF($A942="","",IFERROR(VLOOKUP($A942,Data_Raw!$A:$G,6,FALSE),""))</f>
        <v/>
      </c>
      <c r="P942" t="str">
        <f>IF($A942="","",IFERROR(VLOOKUP($A942,Data_Raw!$A:$G,7,FALSE),""))</f>
        <v/>
      </c>
      <c r="Q942" t="str">
        <f>IF($A942="","",SUMIFS(AI_PF!$AP:$AP,AI_PF!$A:$A,$A942))</f>
        <v/>
      </c>
      <c r="R942" t="str">
        <f>IF($A942="","",SUMIFS(AI_PF!$AW:$AW,AI_PF!$A:$A,$A942))</f>
        <v/>
      </c>
      <c r="S942" t="str">
        <f>IF($A942="","",SUMIFS(AI_PF!$AZ:$AZ,AI_PF!$A:$A,$A942))</f>
        <v/>
      </c>
      <c r="T942" t="str">
        <f>IF($A942="","",SUMIFS(AI_PF!$CA:$CA,AI_PF!$A:$A,$A942))</f>
        <v/>
      </c>
      <c r="U942" t="str">
        <f>IF($A942="","",SUMIFS(AI_PF!$CE:$CE,AI_PF!$A:$A,$A942))</f>
        <v/>
      </c>
      <c r="V942" t="str">
        <f>IF($A942="","",IFERROR(VLOOKUP($A942,AI_PF!$A:$CO,93,FALSE),""))</f>
        <v/>
      </c>
      <c r="W942" t="str">
        <f>IF($A942="","",COUNTIF(AI_PF!$A:$A,$A942))</f>
        <v/>
      </c>
      <c r="X942" t="str">
        <f>IF($A942="","",COUNTIF(LookThrough!$A:$A,J942))</f>
        <v/>
      </c>
    </row>
    <row r="943" spans="2:24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IF($A943="","",IFERROR(VLOOKUP($A943,Data_Raw!$A:$G,5,FALSE),""))</f>
        <v/>
      </c>
      <c r="O943" t="str">
        <f>IF($A943="","",IFERROR(VLOOKUP($A943,Data_Raw!$A:$G,6,FALSE),""))</f>
        <v/>
      </c>
      <c r="P943" t="str">
        <f>IF($A943="","",IFERROR(VLOOKUP($A943,Data_Raw!$A:$G,7,FALSE),""))</f>
        <v/>
      </c>
      <c r="Q943" t="str">
        <f>IF($A943="","",SUMIFS(AI_PF!$AP:$AP,AI_PF!$A:$A,$A943))</f>
        <v/>
      </c>
      <c r="R943" t="str">
        <f>IF($A943="","",SUMIFS(AI_PF!$AW:$AW,AI_PF!$A:$A,$A943))</f>
        <v/>
      </c>
      <c r="S943" t="str">
        <f>IF($A943="","",SUMIFS(AI_PF!$AZ:$AZ,AI_PF!$A:$A,$A943))</f>
        <v/>
      </c>
      <c r="T943" t="str">
        <f>IF($A943="","",SUMIFS(AI_PF!$CA:$CA,AI_PF!$A:$A,$A943))</f>
        <v/>
      </c>
      <c r="U943" t="str">
        <f>IF($A943="","",SUMIFS(AI_PF!$CE:$CE,AI_PF!$A:$A,$A943))</f>
        <v/>
      </c>
      <c r="V943" t="str">
        <f>IF($A943="","",IFERROR(VLOOKUP($A943,AI_PF!$A:$CO,93,FALSE),""))</f>
        <v/>
      </c>
      <c r="W943" t="str">
        <f>IF($A943="","",COUNTIF(AI_PF!$A:$A,$A943))</f>
        <v/>
      </c>
      <c r="X943" t="str">
        <f>IF($A943="","",COUNTIF(LookThrough!$A:$A,J943))</f>
        <v/>
      </c>
    </row>
    <row r="944" spans="2:24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IF($A944="","",IFERROR(VLOOKUP($A944,Data_Raw!$A:$G,5,FALSE),""))</f>
        <v/>
      </c>
      <c r="O944" t="str">
        <f>IF($A944="","",IFERROR(VLOOKUP($A944,Data_Raw!$A:$G,6,FALSE),""))</f>
        <v/>
      </c>
      <c r="P944" t="str">
        <f>IF($A944="","",IFERROR(VLOOKUP($A944,Data_Raw!$A:$G,7,FALSE),""))</f>
        <v/>
      </c>
      <c r="Q944" t="str">
        <f>IF($A944="","",SUMIFS(AI_PF!$AP:$AP,AI_PF!$A:$A,$A944))</f>
        <v/>
      </c>
      <c r="R944" t="str">
        <f>IF($A944="","",SUMIFS(AI_PF!$AW:$AW,AI_PF!$A:$A,$A944))</f>
        <v/>
      </c>
      <c r="S944" t="str">
        <f>IF($A944="","",SUMIFS(AI_PF!$AZ:$AZ,AI_PF!$A:$A,$A944))</f>
        <v/>
      </c>
      <c r="T944" t="str">
        <f>IF($A944="","",SUMIFS(AI_PF!$CA:$CA,AI_PF!$A:$A,$A944))</f>
        <v/>
      </c>
      <c r="U944" t="str">
        <f>IF($A944="","",SUMIFS(AI_PF!$CE:$CE,AI_PF!$A:$A,$A944))</f>
        <v/>
      </c>
      <c r="V944" t="str">
        <f>IF($A944="","",IFERROR(VLOOKUP($A944,AI_PF!$A:$CO,93,FALSE),""))</f>
        <v/>
      </c>
      <c r="W944" t="str">
        <f>IF($A944="","",COUNTIF(AI_PF!$A:$A,$A944))</f>
        <v/>
      </c>
      <c r="X944" t="str">
        <f>IF($A944="","",COUNTIF(LookThrough!$A:$A,J944))</f>
        <v/>
      </c>
    </row>
    <row r="945" spans="2:24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IF($A945="","",IFERROR(VLOOKUP($A945,Data_Raw!$A:$G,5,FALSE),""))</f>
        <v/>
      </c>
      <c r="O945" t="str">
        <f>IF($A945="","",IFERROR(VLOOKUP($A945,Data_Raw!$A:$G,6,FALSE),""))</f>
        <v/>
      </c>
      <c r="P945" t="str">
        <f>IF($A945="","",IFERROR(VLOOKUP($A945,Data_Raw!$A:$G,7,FALSE),""))</f>
        <v/>
      </c>
      <c r="Q945" t="str">
        <f>IF($A945="","",SUMIFS(AI_PF!$AP:$AP,AI_PF!$A:$A,$A945))</f>
        <v/>
      </c>
      <c r="R945" t="str">
        <f>IF($A945="","",SUMIFS(AI_PF!$AW:$AW,AI_PF!$A:$A,$A945))</f>
        <v/>
      </c>
      <c r="S945" t="str">
        <f>IF($A945="","",SUMIFS(AI_PF!$AZ:$AZ,AI_PF!$A:$A,$A945))</f>
        <v/>
      </c>
      <c r="T945" t="str">
        <f>IF($A945="","",SUMIFS(AI_PF!$CA:$CA,AI_PF!$A:$A,$A945))</f>
        <v/>
      </c>
      <c r="U945" t="str">
        <f>IF($A945="","",SUMIFS(AI_PF!$CE:$CE,AI_PF!$A:$A,$A945))</f>
        <v/>
      </c>
      <c r="V945" t="str">
        <f>IF($A945="","",IFERROR(VLOOKUP($A945,AI_PF!$A:$CO,93,FALSE),""))</f>
        <v/>
      </c>
      <c r="W945" t="str">
        <f>IF($A945="","",COUNTIF(AI_PF!$A:$A,$A945))</f>
        <v/>
      </c>
      <c r="X945" t="str">
        <f>IF($A945="","",COUNTIF(LookThrough!$A:$A,J945))</f>
        <v/>
      </c>
    </row>
    <row r="946" spans="2:24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IF($A946="","",IFERROR(VLOOKUP($A946,Data_Raw!$A:$G,5,FALSE),""))</f>
        <v/>
      </c>
      <c r="O946" t="str">
        <f>IF($A946="","",IFERROR(VLOOKUP($A946,Data_Raw!$A:$G,6,FALSE),""))</f>
        <v/>
      </c>
      <c r="P946" t="str">
        <f>IF($A946="","",IFERROR(VLOOKUP($A946,Data_Raw!$A:$G,7,FALSE),""))</f>
        <v/>
      </c>
      <c r="Q946" t="str">
        <f>IF($A946="","",SUMIFS(AI_PF!$AP:$AP,AI_PF!$A:$A,$A946))</f>
        <v/>
      </c>
      <c r="R946" t="str">
        <f>IF($A946="","",SUMIFS(AI_PF!$AW:$AW,AI_PF!$A:$A,$A946))</f>
        <v/>
      </c>
      <c r="S946" t="str">
        <f>IF($A946="","",SUMIFS(AI_PF!$AZ:$AZ,AI_PF!$A:$A,$A946))</f>
        <v/>
      </c>
      <c r="T946" t="str">
        <f>IF($A946="","",SUMIFS(AI_PF!$CA:$CA,AI_PF!$A:$A,$A946))</f>
        <v/>
      </c>
      <c r="U946" t="str">
        <f>IF($A946="","",SUMIFS(AI_PF!$CE:$CE,AI_PF!$A:$A,$A946))</f>
        <v/>
      </c>
      <c r="V946" t="str">
        <f>IF($A946="","",IFERROR(VLOOKUP($A946,AI_PF!$A:$CO,93,FALSE),""))</f>
        <v/>
      </c>
      <c r="W946" t="str">
        <f>IF($A946="","",COUNTIF(AI_PF!$A:$A,$A946))</f>
        <v/>
      </c>
      <c r="X946" t="str">
        <f>IF($A946="","",COUNTIF(LookThrough!$A:$A,J946))</f>
        <v/>
      </c>
    </row>
    <row r="947" spans="2:24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IF($A947="","",IFERROR(VLOOKUP($A947,Data_Raw!$A:$G,5,FALSE),""))</f>
        <v/>
      </c>
      <c r="O947" t="str">
        <f>IF($A947="","",IFERROR(VLOOKUP($A947,Data_Raw!$A:$G,6,FALSE),""))</f>
        <v/>
      </c>
      <c r="P947" t="str">
        <f>IF($A947="","",IFERROR(VLOOKUP($A947,Data_Raw!$A:$G,7,FALSE),""))</f>
        <v/>
      </c>
      <c r="Q947" t="str">
        <f>IF($A947="","",SUMIFS(AI_PF!$AP:$AP,AI_PF!$A:$A,$A947))</f>
        <v/>
      </c>
      <c r="R947" t="str">
        <f>IF($A947="","",SUMIFS(AI_PF!$AW:$AW,AI_PF!$A:$A,$A947))</f>
        <v/>
      </c>
      <c r="S947" t="str">
        <f>IF($A947="","",SUMIFS(AI_PF!$AZ:$AZ,AI_PF!$A:$A,$A947))</f>
        <v/>
      </c>
      <c r="T947" t="str">
        <f>IF($A947="","",SUMIFS(AI_PF!$CA:$CA,AI_PF!$A:$A,$A947))</f>
        <v/>
      </c>
      <c r="U947" t="str">
        <f>IF($A947="","",SUMIFS(AI_PF!$CE:$CE,AI_PF!$A:$A,$A947))</f>
        <v/>
      </c>
      <c r="V947" t="str">
        <f>IF($A947="","",IFERROR(VLOOKUP($A947,AI_PF!$A:$CO,93,FALSE),""))</f>
        <v/>
      </c>
      <c r="W947" t="str">
        <f>IF($A947="","",COUNTIF(AI_PF!$A:$A,$A947))</f>
        <v/>
      </c>
      <c r="X947" t="str">
        <f>IF($A947="","",COUNTIF(LookThrough!$A:$A,J947))</f>
        <v/>
      </c>
    </row>
    <row r="948" spans="2:24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IF($A948="","",IFERROR(VLOOKUP($A948,Data_Raw!$A:$G,5,FALSE),""))</f>
        <v/>
      </c>
      <c r="O948" t="str">
        <f>IF($A948="","",IFERROR(VLOOKUP($A948,Data_Raw!$A:$G,6,FALSE),""))</f>
        <v/>
      </c>
      <c r="P948" t="str">
        <f>IF($A948="","",IFERROR(VLOOKUP($A948,Data_Raw!$A:$G,7,FALSE),""))</f>
        <v/>
      </c>
      <c r="Q948" t="str">
        <f>IF($A948="","",SUMIFS(AI_PF!$AP:$AP,AI_PF!$A:$A,$A948))</f>
        <v/>
      </c>
      <c r="R948" t="str">
        <f>IF($A948="","",SUMIFS(AI_PF!$AW:$AW,AI_PF!$A:$A,$A948))</f>
        <v/>
      </c>
      <c r="S948" t="str">
        <f>IF($A948="","",SUMIFS(AI_PF!$AZ:$AZ,AI_PF!$A:$A,$A948))</f>
        <v/>
      </c>
      <c r="T948" t="str">
        <f>IF($A948="","",SUMIFS(AI_PF!$CA:$CA,AI_PF!$A:$A,$A948))</f>
        <v/>
      </c>
      <c r="U948" t="str">
        <f>IF($A948="","",SUMIFS(AI_PF!$CE:$CE,AI_PF!$A:$A,$A948))</f>
        <v/>
      </c>
      <c r="V948" t="str">
        <f>IF($A948="","",IFERROR(VLOOKUP($A948,AI_PF!$A:$CO,93,FALSE),""))</f>
        <v/>
      </c>
      <c r="W948" t="str">
        <f>IF($A948="","",COUNTIF(AI_PF!$A:$A,$A948))</f>
        <v/>
      </c>
      <c r="X948" t="str">
        <f>IF($A948="","",COUNTIF(LookThrough!$A:$A,J948))</f>
        <v/>
      </c>
    </row>
    <row r="949" spans="2:24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IF($A949="","",IFERROR(VLOOKUP($A949,Data_Raw!$A:$G,5,FALSE),""))</f>
        <v/>
      </c>
      <c r="O949" t="str">
        <f>IF($A949="","",IFERROR(VLOOKUP($A949,Data_Raw!$A:$G,6,FALSE),""))</f>
        <v/>
      </c>
      <c r="P949" t="str">
        <f>IF($A949="","",IFERROR(VLOOKUP($A949,Data_Raw!$A:$G,7,FALSE),""))</f>
        <v/>
      </c>
      <c r="Q949" t="str">
        <f>IF($A949="","",SUMIFS(AI_PF!$AP:$AP,AI_PF!$A:$A,$A949))</f>
        <v/>
      </c>
      <c r="R949" t="str">
        <f>IF($A949="","",SUMIFS(AI_PF!$AW:$AW,AI_PF!$A:$A,$A949))</f>
        <v/>
      </c>
      <c r="S949" t="str">
        <f>IF($A949="","",SUMIFS(AI_PF!$AZ:$AZ,AI_PF!$A:$A,$A949))</f>
        <v/>
      </c>
      <c r="T949" t="str">
        <f>IF($A949="","",SUMIFS(AI_PF!$CA:$CA,AI_PF!$A:$A,$A949))</f>
        <v/>
      </c>
      <c r="U949" t="str">
        <f>IF($A949="","",SUMIFS(AI_PF!$CE:$CE,AI_PF!$A:$A,$A949))</f>
        <v/>
      </c>
      <c r="V949" t="str">
        <f>IF($A949="","",IFERROR(VLOOKUP($A949,AI_PF!$A:$CO,93,FALSE),""))</f>
        <v/>
      </c>
      <c r="W949" t="str">
        <f>IF($A949="","",COUNTIF(AI_PF!$A:$A,$A949))</f>
        <v/>
      </c>
      <c r="X949" t="str">
        <f>IF($A949="","",COUNTIF(LookThrough!$A:$A,J949))</f>
        <v/>
      </c>
    </row>
    <row r="950" spans="2:24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IF($A950="","",IFERROR(VLOOKUP($A950,Data_Raw!$A:$G,5,FALSE),""))</f>
        <v/>
      </c>
      <c r="O950" t="str">
        <f>IF($A950="","",IFERROR(VLOOKUP($A950,Data_Raw!$A:$G,6,FALSE),""))</f>
        <v/>
      </c>
      <c r="P950" t="str">
        <f>IF($A950="","",IFERROR(VLOOKUP($A950,Data_Raw!$A:$G,7,FALSE),""))</f>
        <v/>
      </c>
      <c r="Q950" t="str">
        <f>IF($A950="","",SUMIFS(AI_PF!$AP:$AP,AI_PF!$A:$A,$A950))</f>
        <v/>
      </c>
      <c r="R950" t="str">
        <f>IF($A950="","",SUMIFS(AI_PF!$AW:$AW,AI_PF!$A:$A,$A950))</f>
        <v/>
      </c>
      <c r="S950" t="str">
        <f>IF($A950="","",SUMIFS(AI_PF!$AZ:$AZ,AI_PF!$A:$A,$A950))</f>
        <v/>
      </c>
      <c r="T950" t="str">
        <f>IF($A950="","",SUMIFS(AI_PF!$CA:$CA,AI_PF!$A:$A,$A950))</f>
        <v/>
      </c>
      <c r="U950" t="str">
        <f>IF($A950="","",SUMIFS(AI_PF!$CE:$CE,AI_PF!$A:$A,$A950))</f>
        <v/>
      </c>
      <c r="V950" t="str">
        <f>IF($A950="","",IFERROR(VLOOKUP($A950,AI_PF!$A:$CO,93,FALSE),""))</f>
        <v/>
      </c>
      <c r="W950" t="str">
        <f>IF($A950="","",COUNTIF(AI_PF!$A:$A,$A950))</f>
        <v/>
      </c>
      <c r="X950" t="str">
        <f>IF($A950="","",COUNTIF(LookThrough!$A:$A,J950))</f>
        <v/>
      </c>
    </row>
    <row r="951" spans="2:24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IF($A951="","",IFERROR(VLOOKUP($A951,Data_Raw!$A:$G,5,FALSE),""))</f>
        <v/>
      </c>
      <c r="O951" t="str">
        <f>IF($A951="","",IFERROR(VLOOKUP($A951,Data_Raw!$A:$G,6,FALSE),""))</f>
        <v/>
      </c>
      <c r="P951" t="str">
        <f>IF($A951="","",IFERROR(VLOOKUP($A951,Data_Raw!$A:$G,7,FALSE),""))</f>
        <v/>
      </c>
      <c r="Q951" t="str">
        <f>IF($A951="","",SUMIFS(AI_PF!$AP:$AP,AI_PF!$A:$A,$A951))</f>
        <v/>
      </c>
      <c r="R951" t="str">
        <f>IF($A951="","",SUMIFS(AI_PF!$AW:$AW,AI_PF!$A:$A,$A951))</f>
        <v/>
      </c>
      <c r="S951" t="str">
        <f>IF($A951="","",SUMIFS(AI_PF!$AZ:$AZ,AI_PF!$A:$A,$A951))</f>
        <v/>
      </c>
      <c r="T951" t="str">
        <f>IF($A951="","",SUMIFS(AI_PF!$CA:$CA,AI_PF!$A:$A,$A951))</f>
        <v/>
      </c>
      <c r="U951" t="str">
        <f>IF($A951="","",SUMIFS(AI_PF!$CE:$CE,AI_PF!$A:$A,$A951))</f>
        <v/>
      </c>
      <c r="V951" t="str">
        <f>IF($A951="","",IFERROR(VLOOKUP($A951,AI_PF!$A:$CO,93,FALSE),""))</f>
        <v/>
      </c>
      <c r="W951" t="str">
        <f>IF($A951="","",COUNTIF(AI_PF!$A:$A,$A951))</f>
        <v/>
      </c>
      <c r="X951" t="str">
        <f>IF($A951="","",COUNTIF(LookThrough!$A:$A,J951))</f>
        <v/>
      </c>
    </row>
    <row r="952" spans="2:24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IF($A952="","",IFERROR(VLOOKUP($A952,Data_Raw!$A:$G,5,FALSE),""))</f>
        <v/>
      </c>
      <c r="O952" t="str">
        <f>IF($A952="","",IFERROR(VLOOKUP($A952,Data_Raw!$A:$G,6,FALSE),""))</f>
        <v/>
      </c>
      <c r="P952" t="str">
        <f>IF($A952="","",IFERROR(VLOOKUP($A952,Data_Raw!$A:$G,7,FALSE),""))</f>
        <v/>
      </c>
      <c r="Q952" t="str">
        <f>IF($A952="","",SUMIFS(AI_PF!$AP:$AP,AI_PF!$A:$A,$A952))</f>
        <v/>
      </c>
      <c r="R952" t="str">
        <f>IF($A952="","",SUMIFS(AI_PF!$AW:$AW,AI_PF!$A:$A,$A952))</f>
        <v/>
      </c>
      <c r="S952" t="str">
        <f>IF($A952="","",SUMIFS(AI_PF!$AZ:$AZ,AI_PF!$A:$A,$A952))</f>
        <v/>
      </c>
      <c r="T952" t="str">
        <f>IF($A952="","",SUMIFS(AI_PF!$CA:$CA,AI_PF!$A:$A,$A952))</f>
        <v/>
      </c>
      <c r="U952" t="str">
        <f>IF($A952="","",SUMIFS(AI_PF!$CE:$CE,AI_PF!$A:$A,$A952))</f>
        <v/>
      </c>
      <c r="V952" t="str">
        <f>IF($A952="","",IFERROR(VLOOKUP($A952,AI_PF!$A:$CO,93,FALSE),""))</f>
        <v/>
      </c>
      <c r="W952" t="str">
        <f>IF($A952="","",COUNTIF(AI_PF!$A:$A,$A952))</f>
        <v/>
      </c>
      <c r="X952" t="str">
        <f>IF($A952="","",COUNTIF(LookThrough!$A:$A,J952))</f>
        <v/>
      </c>
    </row>
    <row r="953" spans="2:24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IF($A953="","",IFERROR(VLOOKUP($A953,Data_Raw!$A:$G,5,FALSE),""))</f>
        <v/>
      </c>
      <c r="O953" t="str">
        <f>IF($A953="","",IFERROR(VLOOKUP($A953,Data_Raw!$A:$G,6,FALSE),""))</f>
        <v/>
      </c>
      <c r="P953" t="str">
        <f>IF($A953="","",IFERROR(VLOOKUP($A953,Data_Raw!$A:$G,7,FALSE),""))</f>
        <v/>
      </c>
      <c r="Q953" t="str">
        <f>IF($A953="","",SUMIFS(AI_PF!$AP:$AP,AI_PF!$A:$A,$A953))</f>
        <v/>
      </c>
      <c r="R953" t="str">
        <f>IF($A953="","",SUMIFS(AI_PF!$AW:$AW,AI_PF!$A:$A,$A953))</f>
        <v/>
      </c>
      <c r="S953" t="str">
        <f>IF($A953="","",SUMIFS(AI_PF!$AZ:$AZ,AI_PF!$A:$A,$A953))</f>
        <v/>
      </c>
      <c r="T953" t="str">
        <f>IF($A953="","",SUMIFS(AI_PF!$CA:$CA,AI_PF!$A:$A,$A953))</f>
        <v/>
      </c>
      <c r="U953" t="str">
        <f>IF($A953="","",SUMIFS(AI_PF!$CE:$CE,AI_PF!$A:$A,$A953))</f>
        <v/>
      </c>
      <c r="V953" t="str">
        <f>IF($A953="","",IFERROR(VLOOKUP($A953,AI_PF!$A:$CO,93,FALSE),""))</f>
        <v/>
      </c>
      <c r="W953" t="str">
        <f>IF($A953="","",COUNTIF(AI_PF!$A:$A,$A953))</f>
        <v/>
      </c>
      <c r="X953" t="str">
        <f>IF($A953="","",COUNTIF(LookThrough!$A:$A,J953))</f>
        <v/>
      </c>
    </row>
    <row r="954" spans="2:24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IF($A954="","",IFERROR(VLOOKUP($A954,Data_Raw!$A:$G,5,FALSE),""))</f>
        <v/>
      </c>
      <c r="O954" t="str">
        <f>IF($A954="","",IFERROR(VLOOKUP($A954,Data_Raw!$A:$G,6,FALSE),""))</f>
        <v/>
      </c>
      <c r="P954" t="str">
        <f>IF($A954="","",IFERROR(VLOOKUP($A954,Data_Raw!$A:$G,7,FALSE),""))</f>
        <v/>
      </c>
      <c r="Q954" t="str">
        <f>IF($A954="","",SUMIFS(AI_PF!$AP:$AP,AI_PF!$A:$A,$A954))</f>
        <v/>
      </c>
      <c r="R954" t="str">
        <f>IF($A954="","",SUMIFS(AI_PF!$AW:$AW,AI_PF!$A:$A,$A954))</f>
        <v/>
      </c>
      <c r="S954" t="str">
        <f>IF($A954="","",SUMIFS(AI_PF!$AZ:$AZ,AI_PF!$A:$A,$A954))</f>
        <v/>
      </c>
      <c r="T954" t="str">
        <f>IF($A954="","",SUMIFS(AI_PF!$CA:$CA,AI_PF!$A:$A,$A954))</f>
        <v/>
      </c>
      <c r="U954" t="str">
        <f>IF($A954="","",SUMIFS(AI_PF!$CE:$CE,AI_PF!$A:$A,$A954))</f>
        <v/>
      </c>
      <c r="V954" t="str">
        <f>IF($A954="","",IFERROR(VLOOKUP($A954,AI_PF!$A:$CO,93,FALSE),""))</f>
        <v/>
      </c>
      <c r="W954" t="str">
        <f>IF($A954="","",COUNTIF(AI_PF!$A:$A,$A954))</f>
        <v/>
      </c>
      <c r="X954" t="str">
        <f>IF($A954="","",COUNTIF(LookThrough!$A:$A,J954))</f>
        <v/>
      </c>
    </row>
    <row r="955" spans="2:24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IF($A955="","",IFERROR(VLOOKUP($A955,Data_Raw!$A:$G,5,FALSE),""))</f>
        <v/>
      </c>
      <c r="O955" t="str">
        <f>IF($A955="","",IFERROR(VLOOKUP($A955,Data_Raw!$A:$G,6,FALSE),""))</f>
        <v/>
      </c>
      <c r="P955" t="str">
        <f>IF($A955="","",IFERROR(VLOOKUP($A955,Data_Raw!$A:$G,7,FALSE),""))</f>
        <v/>
      </c>
      <c r="Q955" t="str">
        <f>IF($A955="","",SUMIFS(AI_PF!$AP:$AP,AI_PF!$A:$A,$A955))</f>
        <v/>
      </c>
      <c r="R955" t="str">
        <f>IF($A955="","",SUMIFS(AI_PF!$AW:$AW,AI_PF!$A:$A,$A955))</f>
        <v/>
      </c>
      <c r="S955" t="str">
        <f>IF($A955="","",SUMIFS(AI_PF!$AZ:$AZ,AI_PF!$A:$A,$A955))</f>
        <v/>
      </c>
      <c r="T955" t="str">
        <f>IF($A955="","",SUMIFS(AI_PF!$CA:$CA,AI_PF!$A:$A,$A955))</f>
        <v/>
      </c>
      <c r="U955" t="str">
        <f>IF($A955="","",SUMIFS(AI_PF!$CE:$CE,AI_PF!$A:$A,$A955))</f>
        <v/>
      </c>
      <c r="V955" t="str">
        <f>IF($A955="","",IFERROR(VLOOKUP($A955,AI_PF!$A:$CO,93,FALSE),""))</f>
        <v/>
      </c>
      <c r="W955" t="str">
        <f>IF($A955="","",COUNTIF(AI_PF!$A:$A,$A955))</f>
        <v/>
      </c>
      <c r="X955" t="str">
        <f>IF($A955="","",COUNTIF(LookThrough!$A:$A,J955))</f>
        <v/>
      </c>
    </row>
    <row r="956" spans="2:24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IF($A956="","",IFERROR(VLOOKUP($A956,Data_Raw!$A:$G,5,FALSE),""))</f>
        <v/>
      </c>
      <c r="O956" t="str">
        <f>IF($A956="","",IFERROR(VLOOKUP($A956,Data_Raw!$A:$G,6,FALSE),""))</f>
        <v/>
      </c>
      <c r="P956" t="str">
        <f>IF($A956="","",IFERROR(VLOOKUP($A956,Data_Raw!$A:$G,7,FALSE),""))</f>
        <v/>
      </c>
      <c r="Q956" t="str">
        <f>IF($A956="","",SUMIFS(AI_PF!$AP:$AP,AI_PF!$A:$A,$A956))</f>
        <v/>
      </c>
      <c r="R956" t="str">
        <f>IF($A956="","",SUMIFS(AI_PF!$AW:$AW,AI_PF!$A:$A,$A956))</f>
        <v/>
      </c>
      <c r="S956" t="str">
        <f>IF($A956="","",SUMIFS(AI_PF!$AZ:$AZ,AI_PF!$A:$A,$A956))</f>
        <v/>
      </c>
      <c r="T956" t="str">
        <f>IF($A956="","",SUMIFS(AI_PF!$CA:$CA,AI_PF!$A:$A,$A956))</f>
        <v/>
      </c>
      <c r="U956" t="str">
        <f>IF($A956="","",SUMIFS(AI_PF!$CE:$CE,AI_PF!$A:$A,$A956))</f>
        <v/>
      </c>
      <c r="V956" t="str">
        <f>IF($A956="","",IFERROR(VLOOKUP($A956,AI_PF!$A:$CO,93,FALSE),""))</f>
        <v/>
      </c>
      <c r="W956" t="str">
        <f>IF($A956="","",COUNTIF(AI_PF!$A:$A,$A956))</f>
        <v/>
      </c>
      <c r="X956" t="str">
        <f>IF($A956="","",COUNTIF(LookThrough!$A:$A,J956))</f>
        <v/>
      </c>
    </row>
    <row r="957" spans="2:24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IF($A957="","",IFERROR(VLOOKUP($A957,Data_Raw!$A:$G,5,FALSE),""))</f>
        <v/>
      </c>
      <c r="O957" t="str">
        <f>IF($A957="","",IFERROR(VLOOKUP($A957,Data_Raw!$A:$G,6,FALSE),""))</f>
        <v/>
      </c>
      <c r="P957" t="str">
        <f>IF($A957="","",IFERROR(VLOOKUP($A957,Data_Raw!$A:$G,7,FALSE),""))</f>
        <v/>
      </c>
      <c r="Q957" t="str">
        <f>IF($A957="","",SUMIFS(AI_PF!$AP:$AP,AI_PF!$A:$A,$A957))</f>
        <v/>
      </c>
      <c r="R957" t="str">
        <f>IF($A957="","",SUMIFS(AI_PF!$AW:$AW,AI_PF!$A:$A,$A957))</f>
        <v/>
      </c>
      <c r="S957" t="str">
        <f>IF($A957="","",SUMIFS(AI_PF!$AZ:$AZ,AI_PF!$A:$A,$A957))</f>
        <v/>
      </c>
      <c r="T957" t="str">
        <f>IF($A957="","",SUMIFS(AI_PF!$CA:$CA,AI_PF!$A:$A,$A957))</f>
        <v/>
      </c>
      <c r="U957" t="str">
        <f>IF($A957="","",SUMIFS(AI_PF!$CE:$CE,AI_PF!$A:$A,$A957))</f>
        <v/>
      </c>
      <c r="V957" t="str">
        <f>IF($A957="","",IFERROR(VLOOKUP($A957,AI_PF!$A:$CO,93,FALSE),""))</f>
        <v/>
      </c>
      <c r="W957" t="str">
        <f>IF($A957="","",COUNTIF(AI_PF!$A:$A,$A957))</f>
        <v/>
      </c>
      <c r="X957" t="str">
        <f>IF($A957="","",COUNTIF(LookThrough!$A:$A,J957))</f>
        <v/>
      </c>
    </row>
    <row r="958" spans="2:24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IF($A958="","",IFERROR(VLOOKUP($A958,Data_Raw!$A:$G,5,FALSE),""))</f>
        <v/>
      </c>
      <c r="O958" t="str">
        <f>IF($A958="","",IFERROR(VLOOKUP($A958,Data_Raw!$A:$G,6,FALSE),""))</f>
        <v/>
      </c>
      <c r="P958" t="str">
        <f>IF($A958="","",IFERROR(VLOOKUP($A958,Data_Raw!$A:$G,7,FALSE),""))</f>
        <v/>
      </c>
      <c r="Q958" t="str">
        <f>IF($A958="","",SUMIFS(AI_PF!$AP:$AP,AI_PF!$A:$A,$A958))</f>
        <v/>
      </c>
      <c r="R958" t="str">
        <f>IF($A958="","",SUMIFS(AI_PF!$AW:$AW,AI_PF!$A:$A,$A958))</f>
        <v/>
      </c>
      <c r="S958" t="str">
        <f>IF($A958="","",SUMIFS(AI_PF!$AZ:$AZ,AI_PF!$A:$A,$A958))</f>
        <v/>
      </c>
      <c r="T958" t="str">
        <f>IF($A958="","",SUMIFS(AI_PF!$CA:$CA,AI_PF!$A:$A,$A958))</f>
        <v/>
      </c>
      <c r="U958" t="str">
        <f>IF($A958="","",SUMIFS(AI_PF!$CE:$CE,AI_PF!$A:$A,$A958))</f>
        <v/>
      </c>
      <c r="V958" t="str">
        <f>IF($A958="","",IFERROR(VLOOKUP($A958,AI_PF!$A:$CO,93,FALSE),""))</f>
        <v/>
      </c>
      <c r="W958" t="str">
        <f>IF($A958="","",COUNTIF(AI_PF!$A:$A,$A958))</f>
        <v/>
      </c>
      <c r="X958" t="str">
        <f>IF($A958="","",COUNTIF(LookThrough!$A:$A,J958))</f>
        <v/>
      </c>
    </row>
    <row r="959" spans="2:24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IF($A959="","",IFERROR(VLOOKUP($A959,Data_Raw!$A:$G,5,FALSE),""))</f>
        <v/>
      </c>
      <c r="O959" t="str">
        <f>IF($A959="","",IFERROR(VLOOKUP($A959,Data_Raw!$A:$G,6,FALSE),""))</f>
        <v/>
      </c>
      <c r="P959" t="str">
        <f>IF($A959="","",IFERROR(VLOOKUP($A959,Data_Raw!$A:$G,7,FALSE),""))</f>
        <v/>
      </c>
      <c r="Q959" t="str">
        <f>IF($A959="","",SUMIFS(AI_PF!$AP:$AP,AI_PF!$A:$A,$A959))</f>
        <v/>
      </c>
      <c r="R959" t="str">
        <f>IF($A959="","",SUMIFS(AI_PF!$AW:$AW,AI_PF!$A:$A,$A959))</f>
        <v/>
      </c>
      <c r="S959" t="str">
        <f>IF($A959="","",SUMIFS(AI_PF!$AZ:$AZ,AI_PF!$A:$A,$A959))</f>
        <v/>
      </c>
      <c r="T959" t="str">
        <f>IF($A959="","",SUMIFS(AI_PF!$CA:$CA,AI_PF!$A:$A,$A959))</f>
        <v/>
      </c>
      <c r="U959" t="str">
        <f>IF($A959="","",SUMIFS(AI_PF!$CE:$CE,AI_PF!$A:$A,$A959))</f>
        <v/>
      </c>
      <c r="V959" t="str">
        <f>IF($A959="","",IFERROR(VLOOKUP($A959,AI_PF!$A:$CO,93,FALSE),""))</f>
        <v/>
      </c>
      <c r="W959" t="str">
        <f>IF($A959="","",COUNTIF(AI_PF!$A:$A,$A959))</f>
        <v/>
      </c>
      <c r="X959" t="str">
        <f>IF($A959="","",COUNTIF(LookThrough!$A:$A,J959))</f>
        <v/>
      </c>
    </row>
    <row r="960" spans="2:24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IF($A960="","",IFERROR(VLOOKUP($A960,Data_Raw!$A:$G,5,FALSE),""))</f>
        <v/>
      </c>
      <c r="O960" t="str">
        <f>IF($A960="","",IFERROR(VLOOKUP($A960,Data_Raw!$A:$G,6,FALSE),""))</f>
        <v/>
      </c>
      <c r="P960" t="str">
        <f>IF($A960="","",IFERROR(VLOOKUP($A960,Data_Raw!$A:$G,7,FALSE),""))</f>
        <v/>
      </c>
      <c r="Q960" t="str">
        <f>IF($A960="","",SUMIFS(AI_PF!$AP:$AP,AI_PF!$A:$A,$A960))</f>
        <v/>
      </c>
      <c r="R960" t="str">
        <f>IF($A960="","",SUMIFS(AI_PF!$AW:$AW,AI_PF!$A:$A,$A960))</f>
        <v/>
      </c>
      <c r="S960" t="str">
        <f>IF($A960="","",SUMIFS(AI_PF!$AZ:$AZ,AI_PF!$A:$A,$A960))</f>
        <v/>
      </c>
      <c r="T960" t="str">
        <f>IF($A960="","",SUMIFS(AI_PF!$CA:$CA,AI_PF!$A:$A,$A960))</f>
        <v/>
      </c>
      <c r="U960" t="str">
        <f>IF($A960="","",SUMIFS(AI_PF!$CE:$CE,AI_PF!$A:$A,$A960))</f>
        <v/>
      </c>
      <c r="V960" t="str">
        <f>IF($A960="","",IFERROR(VLOOKUP($A960,AI_PF!$A:$CO,93,FALSE),""))</f>
        <v/>
      </c>
      <c r="W960" t="str">
        <f>IF($A960="","",COUNTIF(AI_PF!$A:$A,$A960))</f>
        <v/>
      </c>
      <c r="X960" t="str">
        <f>IF($A960="","",COUNTIF(LookThrough!$A:$A,J960))</f>
        <v/>
      </c>
    </row>
    <row r="961" spans="2:24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IF($A961="","",IFERROR(VLOOKUP($A961,Data_Raw!$A:$G,5,FALSE),""))</f>
        <v/>
      </c>
      <c r="O961" t="str">
        <f>IF($A961="","",IFERROR(VLOOKUP($A961,Data_Raw!$A:$G,6,FALSE),""))</f>
        <v/>
      </c>
      <c r="P961" t="str">
        <f>IF($A961="","",IFERROR(VLOOKUP($A961,Data_Raw!$A:$G,7,FALSE),""))</f>
        <v/>
      </c>
      <c r="Q961" t="str">
        <f>IF($A961="","",SUMIFS(AI_PF!$AP:$AP,AI_PF!$A:$A,$A961))</f>
        <v/>
      </c>
      <c r="R961" t="str">
        <f>IF($A961="","",SUMIFS(AI_PF!$AW:$AW,AI_PF!$A:$A,$A961))</f>
        <v/>
      </c>
      <c r="S961" t="str">
        <f>IF($A961="","",SUMIFS(AI_PF!$AZ:$AZ,AI_PF!$A:$A,$A961))</f>
        <v/>
      </c>
      <c r="T961" t="str">
        <f>IF($A961="","",SUMIFS(AI_PF!$CA:$CA,AI_PF!$A:$A,$A961))</f>
        <v/>
      </c>
      <c r="U961" t="str">
        <f>IF($A961="","",SUMIFS(AI_PF!$CE:$CE,AI_PF!$A:$A,$A961))</f>
        <v/>
      </c>
      <c r="V961" t="str">
        <f>IF($A961="","",IFERROR(VLOOKUP($A961,AI_PF!$A:$CO,93,FALSE),""))</f>
        <v/>
      </c>
      <c r="W961" t="str">
        <f>IF($A961="","",COUNTIF(AI_PF!$A:$A,$A961))</f>
        <v/>
      </c>
      <c r="X961" t="str">
        <f>IF($A961="","",COUNTIF(LookThrough!$A:$A,J961))</f>
        <v/>
      </c>
    </row>
    <row r="962" spans="2:24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IF($A962="","",IFERROR(VLOOKUP($A962,Data_Raw!$A:$G,5,FALSE),""))</f>
        <v/>
      </c>
      <c r="O962" t="str">
        <f>IF($A962="","",IFERROR(VLOOKUP($A962,Data_Raw!$A:$G,6,FALSE),""))</f>
        <v/>
      </c>
      <c r="P962" t="str">
        <f>IF($A962="","",IFERROR(VLOOKUP($A962,Data_Raw!$A:$G,7,FALSE),""))</f>
        <v/>
      </c>
      <c r="Q962" t="str">
        <f>IF($A962="","",SUMIFS(AI_PF!$AP:$AP,AI_PF!$A:$A,$A962))</f>
        <v/>
      </c>
      <c r="R962" t="str">
        <f>IF($A962="","",SUMIFS(AI_PF!$AW:$AW,AI_PF!$A:$A,$A962))</f>
        <v/>
      </c>
      <c r="S962" t="str">
        <f>IF($A962="","",SUMIFS(AI_PF!$AZ:$AZ,AI_PF!$A:$A,$A962))</f>
        <v/>
      </c>
      <c r="T962" t="str">
        <f>IF($A962="","",SUMIFS(AI_PF!$CA:$CA,AI_PF!$A:$A,$A962))</f>
        <v/>
      </c>
      <c r="U962" t="str">
        <f>IF($A962="","",SUMIFS(AI_PF!$CE:$CE,AI_PF!$A:$A,$A962))</f>
        <v/>
      </c>
      <c r="V962" t="str">
        <f>IF($A962="","",IFERROR(VLOOKUP($A962,AI_PF!$A:$CO,93,FALSE),""))</f>
        <v/>
      </c>
      <c r="W962" t="str">
        <f>IF($A962="","",COUNTIF(AI_PF!$A:$A,$A962))</f>
        <v/>
      </c>
      <c r="X962" t="str">
        <f>IF($A962="","",COUNTIF(LookThrough!$A:$A,J962))</f>
        <v/>
      </c>
    </row>
    <row r="963" spans="2:24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IF($A963="","",IFERROR(VLOOKUP($A963,Data_Raw!$A:$G,5,FALSE),""))</f>
        <v/>
      </c>
      <c r="O963" t="str">
        <f>IF($A963="","",IFERROR(VLOOKUP($A963,Data_Raw!$A:$G,6,FALSE),""))</f>
        <v/>
      </c>
      <c r="P963" t="str">
        <f>IF($A963="","",IFERROR(VLOOKUP($A963,Data_Raw!$A:$G,7,FALSE),""))</f>
        <v/>
      </c>
      <c r="Q963" t="str">
        <f>IF($A963="","",SUMIFS(AI_PF!$AP:$AP,AI_PF!$A:$A,$A963))</f>
        <v/>
      </c>
      <c r="R963" t="str">
        <f>IF($A963="","",SUMIFS(AI_PF!$AW:$AW,AI_PF!$A:$A,$A963))</f>
        <v/>
      </c>
      <c r="S963" t="str">
        <f>IF($A963="","",SUMIFS(AI_PF!$AZ:$AZ,AI_PF!$A:$A,$A963))</f>
        <v/>
      </c>
      <c r="T963" t="str">
        <f>IF($A963="","",SUMIFS(AI_PF!$CA:$CA,AI_PF!$A:$A,$A963))</f>
        <v/>
      </c>
      <c r="U963" t="str">
        <f>IF($A963="","",SUMIFS(AI_PF!$CE:$CE,AI_PF!$A:$A,$A963))</f>
        <v/>
      </c>
      <c r="V963" t="str">
        <f>IF($A963="","",IFERROR(VLOOKUP($A963,AI_PF!$A:$CO,93,FALSE),""))</f>
        <v/>
      </c>
      <c r="W963" t="str">
        <f>IF($A963="","",COUNTIF(AI_PF!$A:$A,$A963))</f>
        <v/>
      </c>
      <c r="X963" t="str">
        <f>IF($A963="","",COUNTIF(LookThrough!$A:$A,J963))</f>
        <v/>
      </c>
    </row>
    <row r="964" spans="2:24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IF($A964="","",IFERROR(VLOOKUP($A964,Data_Raw!$A:$G,5,FALSE),""))</f>
        <v/>
      </c>
      <c r="O964" t="str">
        <f>IF($A964="","",IFERROR(VLOOKUP($A964,Data_Raw!$A:$G,6,FALSE),""))</f>
        <v/>
      </c>
      <c r="P964" t="str">
        <f>IF($A964="","",IFERROR(VLOOKUP($A964,Data_Raw!$A:$G,7,FALSE),""))</f>
        <v/>
      </c>
      <c r="Q964" t="str">
        <f>IF($A964="","",SUMIFS(AI_PF!$AP:$AP,AI_PF!$A:$A,$A964))</f>
        <v/>
      </c>
      <c r="R964" t="str">
        <f>IF($A964="","",SUMIFS(AI_PF!$AW:$AW,AI_PF!$A:$A,$A964))</f>
        <v/>
      </c>
      <c r="S964" t="str">
        <f>IF($A964="","",SUMIFS(AI_PF!$AZ:$AZ,AI_PF!$A:$A,$A964))</f>
        <v/>
      </c>
      <c r="T964" t="str">
        <f>IF($A964="","",SUMIFS(AI_PF!$CA:$CA,AI_PF!$A:$A,$A964))</f>
        <v/>
      </c>
      <c r="U964" t="str">
        <f>IF($A964="","",SUMIFS(AI_PF!$CE:$CE,AI_PF!$A:$A,$A964))</f>
        <v/>
      </c>
      <c r="V964" t="str">
        <f>IF($A964="","",IFERROR(VLOOKUP($A964,AI_PF!$A:$CO,93,FALSE),""))</f>
        <v/>
      </c>
      <c r="W964" t="str">
        <f>IF($A964="","",COUNTIF(AI_PF!$A:$A,$A964))</f>
        <v/>
      </c>
      <c r="X964" t="str">
        <f>IF($A964="","",COUNTIF(LookThrough!$A:$A,J964))</f>
        <v/>
      </c>
    </row>
    <row r="965" spans="2:24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IF($A965="","",IFERROR(VLOOKUP($A965,Data_Raw!$A:$G,5,FALSE),""))</f>
        <v/>
      </c>
      <c r="O965" t="str">
        <f>IF($A965="","",IFERROR(VLOOKUP($A965,Data_Raw!$A:$G,6,FALSE),""))</f>
        <v/>
      </c>
      <c r="P965" t="str">
        <f>IF($A965="","",IFERROR(VLOOKUP($A965,Data_Raw!$A:$G,7,FALSE),""))</f>
        <v/>
      </c>
      <c r="Q965" t="str">
        <f>IF($A965="","",SUMIFS(AI_PF!$AP:$AP,AI_PF!$A:$A,$A965))</f>
        <v/>
      </c>
      <c r="R965" t="str">
        <f>IF($A965="","",SUMIFS(AI_PF!$AW:$AW,AI_PF!$A:$A,$A965))</f>
        <v/>
      </c>
      <c r="S965" t="str">
        <f>IF($A965="","",SUMIFS(AI_PF!$AZ:$AZ,AI_PF!$A:$A,$A965))</f>
        <v/>
      </c>
      <c r="T965" t="str">
        <f>IF($A965="","",SUMIFS(AI_PF!$CA:$CA,AI_PF!$A:$A,$A965))</f>
        <v/>
      </c>
      <c r="U965" t="str">
        <f>IF($A965="","",SUMIFS(AI_PF!$CE:$CE,AI_PF!$A:$A,$A965))</f>
        <v/>
      </c>
      <c r="V965" t="str">
        <f>IF($A965="","",IFERROR(VLOOKUP($A965,AI_PF!$A:$CO,93,FALSE),""))</f>
        <v/>
      </c>
      <c r="W965" t="str">
        <f>IF($A965="","",COUNTIF(AI_PF!$A:$A,$A965))</f>
        <v/>
      </c>
      <c r="X965" t="str">
        <f>IF($A965="","",COUNTIF(LookThrough!$A:$A,J965))</f>
        <v/>
      </c>
    </row>
    <row r="966" spans="2:24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IF($A966="","",IFERROR(VLOOKUP($A966,Data_Raw!$A:$G,5,FALSE),""))</f>
        <v/>
      </c>
      <c r="O966" t="str">
        <f>IF($A966="","",IFERROR(VLOOKUP($A966,Data_Raw!$A:$G,6,FALSE),""))</f>
        <v/>
      </c>
      <c r="P966" t="str">
        <f>IF($A966="","",IFERROR(VLOOKUP($A966,Data_Raw!$A:$G,7,FALSE),""))</f>
        <v/>
      </c>
      <c r="Q966" t="str">
        <f>IF($A966="","",SUMIFS(AI_PF!$AP:$AP,AI_PF!$A:$A,$A966))</f>
        <v/>
      </c>
      <c r="R966" t="str">
        <f>IF($A966="","",SUMIFS(AI_PF!$AW:$AW,AI_PF!$A:$A,$A966))</f>
        <v/>
      </c>
      <c r="S966" t="str">
        <f>IF($A966="","",SUMIFS(AI_PF!$AZ:$AZ,AI_PF!$A:$A,$A966))</f>
        <v/>
      </c>
      <c r="T966" t="str">
        <f>IF($A966="","",SUMIFS(AI_PF!$CA:$CA,AI_PF!$A:$A,$A966))</f>
        <v/>
      </c>
      <c r="U966" t="str">
        <f>IF($A966="","",SUMIFS(AI_PF!$CE:$CE,AI_PF!$A:$A,$A966))</f>
        <v/>
      </c>
      <c r="V966" t="str">
        <f>IF($A966="","",IFERROR(VLOOKUP($A966,AI_PF!$A:$CO,93,FALSE),""))</f>
        <v/>
      </c>
      <c r="W966" t="str">
        <f>IF($A966="","",COUNTIF(AI_PF!$A:$A,$A966))</f>
        <v/>
      </c>
      <c r="X966" t="str">
        <f>IF($A966="","",COUNTIF(LookThrough!$A:$A,J966))</f>
        <v/>
      </c>
    </row>
    <row r="967" spans="2:24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IF($A967="","",IFERROR(VLOOKUP($A967,Data_Raw!$A:$G,5,FALSE),""))</f>
        <v/>
      </c>
      <c r="O967" t="str">
        <f>IF($A967="","",IFERROR(VLOOKUP($A967,Data_Raw!$A:$G,6,FALSE),""))</f>
        <v/>
      </c>
      <c r="P967" t="str">
        <f>IF($A967="","",IFERROR(VLOOKUP($A967,Data_Raw!$A:$G,7,FALSE),""))</f>
        <v/>
      </c>
      <c r="Q967" t="str">
        <f>IF($A967="","",SUMIFS(AI_PF!$AP:$AP,AI_PF!$A:$A,$A967))</f>
        <v/>
      </c>
      <c r="R967" t="str">
        <f>IF($A967="","",SUMIFS(AI_PF!$AW:$AW,AI_PF!$A:$A,$A967))</f>
        <v/>
      </c>
      <c r="S967" t="str">
        <f>IF($A967="","",SUMIFS(AI_PF!$AZ:$AZ,AI_PF!$A:$A,$A967))</f>
        <v/>
      </c>
      <c r="T967" t="str">
        <f>IF($A967="","",SUMIFS(AI_PF!$CA:$CA,AI_PF!$A:$A,$A967))</f>
        <v/>
      </c>
      <c r="U967" t="str">
        <f>IF($A967="","",SUMIFS(AI_PF!$CE:$CE,AI_PF!$A:$A,$A967))</f>
        <v/>
      </c>
      <c r="V967" t="str">
        <f>IF($A967="","",IFERROR(VLOOKUP($A967,AI_PF!$A:$CO,93,FALSE),""))</f>
        <v/>
      </c>
      <c r="W967" t="str">
        <f>IF($A967="","",COUNTIF(AI_PF!$A:$A,$A967))</f>
        <v/>
      </c>
      <c r="X967" t="str">
        <f>IF($A967="","",COUNTIF(LookThrough!$A:$A,J967))</f>
        <v/>
      </c>
    </row>
    <row r="968" spans="2:24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IF($A968="","",IFERROR(VLOOKUP($A968,Data_Raw!$A:$G,5,FALSE),""))</f>
        <v/>
      </c>
      <c r="O968" t="str">
        <f>IF($A968="","",IFERROR(VLOOKUP($A968,Data_Raw!$A:$G,6,FALSE),""))</f>
        <v/>
      </c>
      <c r="P968" t="str">
        <f>IF($A968="","",IFERROR(VLOOKUP($A968,Data_Raw!$A:$G,7,FALSE),""))</f>
        <v/>
      </c>
      <c r="Q968" t="str">
        <f>IF($A968="","",SUMIFS(AI_PF!$AP:$AP,AI_PF!$A:$A,$A968))</f>
        <v/>
      </c>
      <c r="R968" t="str">
        <f>IF($A968="","",SUMIFS(AI_PF!$AW:$AW,AI_PF!$A:$A,$A968))</f>
        <v/>
      </c>
      <c r="S968" t="str">
        <f>IF($A968="","",SUMIFS(AI_PF!$AZ:$AZ,AI_PF!$A:$A,$A968))</f>
        <v/>
      </c>
      <c r="T968" t="str">
        <f>IF($A968="","",SUMIFS(AI_PF!$CA:$CA,AI_PF!$A:$A,$A968))</f>
        <v/>
      </c>
      <c r="U968" t="str">
        <f>IF($A968="","",SUMIFS(AI_PF!$CE:$CE,AI_PF!$A:$A,$A968))</f>
        <v/>
      </c>
      <c r="V968" t="str">
        <f>IF($A968="","",IFERROR(VLOOKUP($A968,AI_PF!$A:$CO,93,FALSE),""))</f>
        <v/>
      </c>
      <c r="W968" t="str">
        <f>IF($A968="","",COUNTIF(AI_PF!$A:$A,$A968))</f>
        <v/>
      </c>
      <c r="X968" t="str">
        <f>IF($A968="","",COUNTIF(LookThrough!$A:$A,J968))</f>
        <v/>
      </c>
    </row>
    <row r="969" spans="2:24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IF($A969="","",IFERROR(VLOOKUP($A969,Data_Raw!$A:$G,5,FALSE),""))</f>
        <v/>
      </c>
      <c r="O969" t="str">
        <f>IF($A969="","",IFERROR(VLOOKUP($A969,Data_Raw!$A:$G,6,FALSE),""))</f>
        <v/>
      </c>
      <c r="P969" t="str">
        <f>IF($A969="","",IFERROR(VLOOKUP($A969,Data_Raw!$A:$G,7,FALSE),""))</f>
        <v/>
      </c>
      <c r="Q969" t="str">
        <f>IF($A969="","",SUMIFS(AI_PF!$AP:$AP,AI_PF!$A:$A,$A969))</f>
        <v/>
      </c>
      <c r="R969" t="str">
        <f>IF($A969="","",SUMIFS(AI_PF!$AW:$AW,AI_PF!$A:$A,$A969))</f>
        <v/>
      </c>
      <c r="S969" t="str">
        <f>IF($A969="","",SUMIFS(AI_PF!$AZ:$AZ,AI_PF!$A:$A,$A969))</f>
        <v/>
      </c>
      <c r="T969" t="str">
        <f>IF($A969="","",SUMIFS(AI_PF!$CA:$CA,AI_PF!$A:$A,$A969))</f>
        <v/>
      </c>
      <c r="U969" t="str">
        <f>IF($A969="","",SUMIFS(AI_PF!$CE:$CE,AI_PF!$A:$A,$A969))</f>
        <v/>
      </c>
      <c r="V969" t="str">
        <f>IF($A969="","",IFERROR(VLOOKUP($A969,AI_PF!$A:$CO,93,FALSE),""))</f>
        <v/>
      </c>
      <c r="W969" t="str">
        <f>IF($A969="","",COUNTIF(AI_PF!$A:$A,$A969))</f>
        <v/>
      </c>
      <c r="X969" t="str">
        <f>IF($A969="","",COUNTIF(LookThrough!$A:$A,J969))</f>
        <v/>
      </c>
    </row>
    <row r="970" spans="2:24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IF($A970="","",IFERROR(VLOOKUP($A970,Data_Raw!$A:$G,5,FALSE),""))</f>
        <v/>
      </c>
      <c r="O970" t="str">
        <f>IF($A970="","",IFERROR(VLOOKUP($A970,Data_Raw!$A:$G,6,FALSE),""))</f>
        <v/>
      </c>
      <c r="P970" t="str">
        <f>IF($A970="","",IFERROR(VLOOKUP($A970,Data_Raw!$A:$G,7,FALSE),""))</f>
        <v/>
      </c>
      <c r="Q970" t="str">
        <f>IF($A970="","",SUMIFS(AI_PF!$AP:$AP,AI_PF!$A:$A,$A970))</f>
        <v/>
      </c>
      <c r="R970" t="str">
        <f>IF($A970="","",SUMIFS(AI_PF!$AW:$AW,AI_PF!$A:$A,$A970))</f>
        <v/>
      </c>
      <c r="S970" t="str">
        <f>IF($A970="","",SUMIFS(AI_PF!$AZ:$AZ,AI_PF!$A:$A,$A970))</f>
        <v/>
      </c>
      <c r="T970" t="str">
        <f>IF($A970="","",SUMIFS(AI_PF!$CA:$CA,AI_PF!$A:$A,$A970))</f>
        <v/>
      </c>
      <c r="U970" t="str">
        <f>IF($A970="","",SUMIFS(AI_PF!$CE:$CE,AI_PF!$A:$A,$A970))</f>
        <v/>
      </c>
      <c r="V970" t="str">
        <f>IF($A970="","",IFERROR(VLOOKUP($A970,AI_PF!$A:$CO,93,FALSE),""))</f>
        <v/>
      </c>
      <c r="W970" t="str">
        <f>IF($A970="","",COUNTIF(AI_PF!$A:$A,$A970))</f>
        <v/>
      </c>
      <c r="X970" t="str">
        <f>IF($A970="","",COUNTIF(LookThrough!$A:$A,J970))</f>
        <v/>
      </c>
    </row>
    <row r="971" spans="2:24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IF($A971="","",IFERROR(VLOOKUP($A971,Data_Raw!$A:$G,5,FALSE),""))</f>
        <v/>
      </c>
      <c r="O971" t="str">
        <f>IF($A971="","",IFERROR(VLOOKUP($A971,Data_Raw!$A:$G,6,FALSE),""))</f>
        <v/>
      </c>
      <c r="P971" t="str">
        <f>IF($A971="","",IFERROR(VLOOKUP($A971,Data_Raw!$A:$G,7,FALSE),""))</f>
        <v/>
      </c>
      <c r="Q971" t="str">
        <f>IF($A971="","",SUMIFS(AI_PF!$AP:$AP,AI_PF!$A:$A,$A971))</f>
        <v/>
      </c>
      <c r="R971" t="str">
        <f>IF($A971="","",SUMIFS(AI_PF!$AW:$AW,AI_PF!$A:$A,$A971))</f>
        <v/>
      </c>
      <c r="S971" t="str">
        <f>IF($A971="","",SUMIFS(AI_PF!$AZ:$AZ,AI_PF!$A:$A,$A971))</f>
        <v/>
      </c>
      <c r="T971" t="str">
        <f>IF($A971="","",SUMIFS(AI_PF!$CA:$CA,AI_PF!$A:$A,$A971))</f>
        <v/>
      </c>
      <c r="U971" t="str">
        <f>IF($A971="","",SUMIFS(AI_PF!$CE:$CE,AI_PF!$A:$A,$A971))</f>
        <v/>
      </c>
      <c r="V971" t="str">
        <f>IF($A971="","",IFERROR(VLOOKUP($A971,AI_PF!$A:$CO,93,FALSE),""))</f>
        <v/>
      </c>
      <c r="W971" t="str">
        <f>IF($A971="","",COUNTIF(AI_PF!$A:$A,$A971))</f>
        <v/>
      </c>
      <c r="X971" t="str">
        <f>IF($A971="","",COUNTIF(LookThrough!$A:$A,J971))</f>
        <v/>
      </c>
    </row>
    <row r="972" spans="2:24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IF($A972="","",IFERROR(VLOOKUP($A972,Data_Raw!$A:$G,5,FALSE),""))</f>
        <v/>
      </c>
      <c r="O972" t="str">
        <f>IF($A972="","",IFERROR(VLOOKUP($A972,Data_Raw!$A:$G,6,FALSE),""))</f>
        <v/>
      </c>
      <c r="P972" t="str">
        <f>IF($A972="","",IFERROR(VLOOKUP($A972,Data_Raw!$A:$G,7,FALSE),""))</f>
        <v/>
      </c>
      <c r="Q972" t="str">
        <f>IF($A972="","",SUMIFS(AI_PF!$AP:$AP,AI_PF!$A:$A,$A972))</f>
        <v/>
      </c>
      <c r="R972" t="str">
        <f>IF($A972="","",SUMIFS(AI_PF!$AW:$AW,AI_PF!$A:$A,$A972))</f>
        <v/>
      </c>
      <c r="S972" t="str">
        <f>IF($A972="","",SUMIFS(AI_PF!$AZ:$AZ,AI_PF!$A:$A,$A972))</f>
        <v/>
      </c>
      <c r="T972" t="str">
        <f>IF($A972="","",SUMIFS(AI_PF!$CA:$CA,AI_PF!$A:$A,$A972))</f>
        <v/>
      </c>
      <c r="U972" t="str">
        <f>IF($A972="","",SUMIFS(AI_PF!$CE:$CE,AI_PF!$A:$A,$A972))</f>
        <v/>
      </c>
      <c r="V972" t="str">
        <f>IF($A972="","",IFERROR(VLOOKUP($A972,AI_PF!$A:$CO,93,FALSE),""))</f>
        <v/>
      </c>
      <c r="W972" t="str">
        <f>IF($A972="","",COUNTIF(AI_PF!$A:$A,$A972))</f>
        <v/>
      </c>
      <c r="X972" t="str">
        <f>IF($A972="","",COUNTIF(LookThrough!$A:$A,J972))</f>
        <v/>
      </c>
    </row>
    <row r="973" spans="2:24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IF($A973="","",IFERROR(VLOOKUP($A973,Data_Raw!$A:$G,5,FALSE),""))</f>
        <v/>
      </c>
      <c r="O973" t="str">
        <f>IF($A973="","",IFERROR(VLOOKUP($A973,Data_Raw!$A:$G,6,FALSE),""))</f>
        <v/>
      </c>
      <c r="P973" t="str">
        <f>IF($A973="","",IFERROR(VLOOKUP($A973,Data_Raw!$A:$G,7,FALSE),""))</f>
        <v/>
      </c>
      <c r="Q973" t="str">
        <f>IF($A973="","",SUMIFS(AI_PF!$AP:$AP,AI_PF!$A:$A,$A973))</f>
        <v/>
      </c>
      <c r="R973" t="str">
        <f>IF($A973="","",SUMIFS(AI_PF!$AW:$AW,AI_PF!$A:$A,$A973))</f>
        <v/>
      </c>
      <c r="S973" t="str">
        <f>IF($A973="","",SUMIFS(AI_PF!$AZ:$AZ,AI_PF!$A:$A,$A973))</f>
        <v/>
      </c>
      <c r="T973" t="str">
        <f>IF($A973="","",SUMIFS(AI_PF!$CA:$CA,AI_PF!$A:$A,$A973))</f>
        <v/>
      </c>
      <c r="U973" t="str">
        <f>IF($A973="","",SUMIFS(AI_PF!$CE:$CE,AI_PF!$A:$A,$A973))</f>
        <v/>
      </c>
      <c r="V973" t="str">
        <f>IF($A973="","",IFERROR(VLOOKUP($A973,AI_PF!$A:$CO,93,FALSE),""))</f>
        <v/>
      </c>
      <c r="W973" t="str">
        <f>IF($A973="","",COUNTIF(AI_PF!$A:$A,$A973))</f>
        <v/>
      </c>
      <c r="X973" t="str">
        <f>IF($A973="","",COUNTIF(LookThrough!$A:$A,J973))</f>
        <v/>
      </c>
    </row>
    <row r="974" spans="2:24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IF($A974="","",IFERROR(VLOOKUP($A974,Data_Raw!$A:$G,5,FALSE),""))</f>
        <v/>
      </c>
      <c r="O974" t="str">
        <f>IF($A974="","",IFERROR(VLOOKUP($A974,Data_Raw!$A:$G,6,FALSE),""))</f>
        <v/>
      </c>
      <c r="P974" t="str">
        <f>IF($A974="","",IFERROR(VLOOKUP($A974,Data_Raw!$A:$G,7,FALSE),""))</f>
        <v/>
      </c>
      <c r="Q974" t="str">
        <f>IF($A974="","",SUMIFS(AI_PF!$AP:$AP,AI_PF!$A:$A,$A974))</f>
        <v/>
      </c>
      <c r="R974" t="str">
        <f>IF($A974="","",SUMIFS(AI_PF!$AW:$AW,AI_PF!$A:$A,$A974))</f>
        <v/>
      </c>
      <c r="S974" t="str">
        <f>IF($A974="","",SUMIFS(AI_PF!$AZ:$AZ,AI_PF!$A:$A,$A974))</f>
        <v/>
      </c>
      <c r="T974" t="str">
        <f>IF($A974="","",SUMIFS(AI_PF!$CA:$CA,AI_PF!$A:$A,$A974))</f>
        <v/>
      </c>
      <c r="U974" t="str">
        <f>IF($A974="","",SUMIFS(AI_PF!$CE:$CE,AI_PF!$A:$A,$A974))</f>
        <v/>
      </c>
      <c r="V974" t="str">
        <f>IF($A974="","",IFERROR(VLOOKUP($A974,AI_PF!$A:$CO,93,FALSE),""))</f>
        <v/>
      </c>
      <c r="W974" t="str">
        <f>IF($A974="","",COUNTIF(AI_PF!$A:$A,$A974))</f>
        <v/>
      </c>
      <c r="X974" t="str">
        <f>IF($A974="","",COUNTIF(LookThrough!$A:$A,J974))</f>
        <v/>
      </c>
    </row>
    <row r="975" spans="2:24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IF($A975="","",IFERROR(VLOOKUP($A975,Data_Raw!$A:$G,5,FALSE),""))</f>
        <v/>
      </c>
      <c r="O975" t="str">
        <f>IF($A975="","",IFERROR(VLOOKUP($A975,Data_Raw!$A:$G,6,FALSE),""))</f>
        <v/>
      </c>
      <c r="P975" t="str">
        <f>IF($A975="","",IFERROR(VLOOKUP($A975,Data_Raw!$A:$G,7,FALSE),""))</f>
        <v/>
      </c>
      <c r="Q975" t="str">
        <f>IF($A975="","",SUMIFS(AI_PF!$AP:$AP,AI_PF!$A:$A,$A975))</f>
        <v/>
      </c>
      <c r="R975" t="str">
        <f>IF($A975="","",SUMIFS(AI_PF!$AW:$AW,AI_PF!$A:$A,$A975))</f>
        <v/>
      </c>
      <c r="S975" t="str">
        <f>IF($A975="","",SUMIFS(AI_PF!$AZ:$AZ,AI_PF!$A:$A,$A975))</f>
        <v/>
      </c>
      <c r="T975" t="str">
        <f>IF($A975="","",SUMIFS(AI_PF!$CA:$CA,AI_PF!$A:$A,$A975))</f>
        <v/>
      </c>
      <c r="U975" t="str">
        <f>IF($A975="","",SUMIFS(AI_PF!$CE:$CE,AI_PF!$A:$A,$A975))</f>
        <v/>
      </c>
      <c r="V975" t="str">
        <f>IF($A975="","",IFERROR(VLOOKUP($A975,AI_PF!$A:$CO,93,FALSE),""))</f>
        <v/>
      </c>
      <c r="W975" t="str">
        <f>IF($A975="","",COUNTIF(AI_PF!$A:$A,$A975))</f>
        <v/>
      </c>
      <c r="X975" t="str">
        <f>IF($A975="","",COUNTIF(LookThrough!$A:$A,J975))</f>
        <v/>
      </c>
    </row>
    <row r="976" spans="2:24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IF($A976="","",IFERROR(VLOOKUP($A976,Data_Raw!$A:$G,5,FALSE),""))</f>
        <v/>
      </c>
      <c r="O976" t="str">
        <f>IF($A976="","",IFERROR(VLOOKUP($A976,Data_Raw!$A:$G,6,FALSE),""))</f>
        <v/>
      </c>
      <c r="P976" t="str">
        <f>IF($A976="","",IFERROR(VLOOKUP($A976,Data_Raw!$A:$G,7,FALSE),""))</f>
        <v/>
      </c>
      <c r="Q976" t="str">
        <f>IF($A976="","",SUMIFS(AI_PF!$AP:$AP,AI_PF!$A:$A,$A976))</f>
        <v/>
      </c>
      <c r="R976" t="str">
        <f>IF($A976="","",SUMIFS(AI_PF!$AW:$AW,AI_PF!$A:$A,$A976))</f>
        <v/>
      </c>
      <c r="S976" t="str">
        <f>IF($A976="","",SUMIFS(AI_PF!$AZ:$AZ,AI_PF!$A:$A,$A976))</f>
        <v/>
      </c>
      <c r="T976" t="str">
        <f>IF($A976="","",SUMIFS(AI_PF!$CA:$CA,AI_PF!$A:$A,$A976))</f>
        <v/>
      </c>
      <c r="U976" t="str">
        <f>IF($A976="","",SUMIFS(AI_PF!$CE:$CE,AI_PF!$A:$A,$A976))</f>
        <v/>
      </c>
      <c r="V976" t="str">
        <f>IF($A976="","",IFERROR(VLOOKUP($A976,AI_PF!$A:$CO,93,FALSE),""))</f>
        <v/>
      </c>
      <c r="W976" t="str">
        <f>IF($A976="","",COUNTIF(AI_PF!$A:$A,$A976))</f>
        <v/>
      </c>
      <c r="X976" t="str">
        <f>IF($A976="","",COUNTIF(LookThrough!$A:$A,J976))</f>
        <v/>
      </c>
    </row>
    <row r="977" spans="2:24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IF($A977="","",IFERROR(VLOOKUP($A977,Data_Raw!$A:$G,5,FALSE),""))</f>
        <v/>
      </c>
      <c r="O977" t="str">
        <f>IF($A977="","",IFERROR(VLOOKUP($A977,Data_Raw!$A:$G,6,FALSE),""))</f>
        <v/>
      </c>
      <c r="P977" t="str">
        <f>IF($A977="","",IFERROR(VLOOKUP($A977,Data_Raw!$A:$G,7,FALSE),""))</f>
        <v/>
      </c>
      <c r="Q977" t="str">
        <f>IF($A977="","",SUMIFS(AI_PF!$AP:$AP,AI_PF!$A:$A,$A977))</f>
        <v/>
      </c>
      <c r="R977" t="str">
        <f>IF($A977="","",SUMIFS(AI_PF!$AW:$AW,AI_PF!$A:$A,$A977))</f>
        <v/>
      </c>
      <c r="S977" t="str">
        <f>IF($A977="","",SUMIFS(AI_PF!$AZ:$AZ,AI_PF!$A:$A,$A977))</f>
        <v/>
      </c>
      <c r="T977" t="str">
        <f>IF($A977="","",SUMIFS(AI_PF!$CA:$CA,AI_PF!$A:$A,$A977))</f>
        <v/>
      </c>
      <c r="U977" t="str">
        <f>IF($A977="","",SUMIFS(AI_PF!$CE:$CE,AI_PF!$A:$A,$A977))</f>
        <v/>
      </c>
      <c r="V977" t="str">
        <f>IF($A977="","",IFERROR(VLOOKUP($A977,AI_PF!$A:$CO,93,FALSE),""))</f>
        <v/>
      </c>
      <c r="W977" t="str">
        <f>IF($A977="","",COUNTIF(AI_PF!$A:$A,$A977))</f>
        <v/>
      </c>
      <c r="X977" t="str">
        <f>IF($A977="","",COUNTIF(LookThrough!$A:$A,J977))</f>
        <v/>
      </c>
    </row>
    <row r="978" spans="2:24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IF($A978="","",IFERROR(VLOOKUP($A978,Data_Raw!$A:$G,5,FALSE),""))</f>
        <v/>
      </c>
      <c r="O978" t="str">
        <f>IF($A978="","",IFERROR(VLOOKUP($A978,Data_Raw!$A:$G,6,FALSE),""))</f>
        <v/>
      </c>
      <c r="P978" t="str">
        <f>IF($A978="","",IFERROR(VLOOKUP($A978,Data_Raw!$A:$G,7,FALSE),""))</f>
        <v/>
      </c>
      <c r="Q978" t="str">
        <f>IF($A978="","",SUMIFS(AI_PF!$AP:$AP,AI_PF!$A:$A,$A978))</f>
        <v/>
      </c>
      <c r="R978" t="str">
        <f>IF($A978="","",SUMIFS(AI_PF!$AW:$AW,AI_PF!$A:$A,$A978))</f>
        <v/>
      </c>
      <c r="S978" t="str">
        <f>IF($A978="","",SUMIFS(AI_PF!$AZ:$AZ,AI_PF!$A:$A,$A978))</f>
        <v/>
      </c>
      <c r="T978" t="str">
        <f>IF($A978="","",SUMIFS(AI_PF!$CA:$CA,AI_PF!$A:$A,$A978))</f>
        <v/>
      </c>
      <c r="U978" t="str">
        <f>IF($A978="","",SUMIFS(AI_PF!$CE:$CE,AI_PF!$A:$A,$A978))</f>
        <v/>
      </c>
      <c r="V978" t="str">
        <f>IF($A978="","",IFERROR(VLOOKUP($A978,AI_PF!$A:$CO,93,FALSE),""))</f>
        <v/>
      </c>
      <c r="W978" t="str">
        <f>IF($A978="","",COUNTIF(AI_PF!$A:$A,$A978))</f>
        <v/>
      </c>
      <c r="X978" t="str">
        <f>IF($A978="","",COUNTIF(LookThrough!$A:$A,J978))</f>
        <v/>
      </c>
    </row>
    <row r="979" spans="2:24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IF($A979="","",IFERROR(VLOOKUP($A979,Data_Raw!$A:$G,5,FALSE),""))</f>
        <v/>
      </c>
      <c r="O979" t="str">
        <f>IF($A979="","",IFERROR(VLOOKUP($A979,Data_Raw!$A:$G,6,FALSE),""))</f>
        <v/>
      </c>
      <c r="P979" t="str">
        <f>IF($A979="","",IFERROR(VLOOKUP($A979,Data_Raw!$A:$G,7,FALSE),""))</f>
        <v/>
      </c>
      <c r="Q979" t="str">
        <f>IF($A979="","",SUMIFS(AI_PF!$AP:$AP,AI_PF!$A:$A,$A979))</f>
        <v/>
      </c>
      <c r="R979" t="str">
        <f>IF($A979="","",SUMIFS(AI_PF!$AW:$AW,AI_PF!$A:$A,$A979))</f>
        <v/>
      </c>
      <c r="S979" t="str">
        <f>IF($A979="","",SUMIFS(AI_PF!$AZ:$AZ,AI_PF!$A:$A,$A979))</f>
        <v/>
      </c>
      <c r="T979" t="str">
        <f>IF($A979="","",SUMIFS(AI_PF!$CA:$CA,AI_PF!$A:$A,$A979))</f>
        <v/>
      </c>
      <c r="U979" t="str">
        <f>IF($A979="","",SUMIFS(AI_PF!$CE:$CE,AI_PF!$A:$A,$A979))</f>
        <v/>
      </c>
      <c r="V979" t="str">
        <f>IF($A979="","",IFERROR(VLOOKUP($A979,AI_PF!$A:$CO,93,FALSE),""))</f>
        <v/>
      </c>
      <c r="W979" t="str">
        <f>IF($A979="","",COUNTIF(AI_PF!$A:$A,$A979))</f>
        <v/>
      </c>
      <c r="X979" t="str">
        <f>IF($A979="","",COUNTIF(LookThrough!$A:$A,J979))</f>
        <v/>
      </c>
    </row>
    <row r="980" spans="2:24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IF($A980="","",IFERROR(VLOOKUP($A980,Data_Raw!$A:$G,5,FALSE),""))</f>
        <v/>
      </c>
      <c r="O980" t="str">
        <f>IF($A980="","",IFERROR(VLOOKUP($A980,Data_Raw!$A:$G,6,FALSE),""))</f>
        <v/>
      </c>
      <c r="P980" t="str">
        <f>IF($A980="","",IFERROR(VLOOKUP($A980,Data_Raw!$A:$G,7,FALSE),""))</f>
        <v/>
      </c>
      <c r="Q980" t="str">
        <f>IF($A980="","",SUMIFS(AI_PF!$AP:$AP,AI_PF!$A:$A,$A980))</f>
        <v/>
      </c>
      <c r="R980" t="str">
        <f>IF($A980="","",SUMIFS(AI_PF!$AW:$AW,AI_PF!$A:$A,$A980))</f>
        <v/>
      </c>
      <c r="S980" t="str">
        <f>IF($A980="","",SUMIFS(AI_PF!$AZ:$AZ,AI_PF!$A:$A,$A980))</f>
        <v/>
      </c>
      <c r="T980" t="str">
        <f>IF($A980="","",SUMIFS(AI_PF!$CA:$CA,AI_PF!$A:$A,$A980))</f>
        <v/>
      </c>
      <c r="U980" t="str">
        <f>IF($A980="","",SUMIFS(AI_PF!$CE:$CE,AI_PF!$A:$A,$A980))</f>
        <v/>
      </c>
      <c r="V980" t="str">
        <f>IF($A980="","",IFERROR(VLOOKUP($A980,AI_PF!$A:$CO,93,FALSE),""))</f>
        <v/>
      </c>
      <c r="W980" t="str">
        <f>IF($A980="","",COUNTIF(AI_PF!$A:$A,$A980))</f>
        <v/>
      </c>
      <c r="X980" t="str">
        <f>IF($A980="","",COUNTIF(LookThrough!$A:$A,J980))</f>
        <v/>
      </c>
    </row>
    <row r="981" spans="2:24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IF($A981="","",IFERROR(VLOOKUP($A981,Data_Raw!$A:$G,5,FALSE),""))</f>
        <v/>
      </c>
      <c r="O981" t="str">
        <f>IF($A981="","",IFERROR(VLOOKUP($A981,Data_Raw!$A:$G,6,FALSE),""))</f>
        <v/>
      </c>
      <c r="P981" t="str">
        <f>IF($A981="","",IFERROR(VLOOKUP($A981,Data_Raw!$A:$G,7,FALSE),""))</f>
        <v/>
      </c>
      <c r="Q981" t="str">
        <f>IF($A981="","",SUMIFS(AI_PF!$AP:$AP,AI_PF!$A:$A,$A981))</f>
        <v/>
      </c>
      <c r="R981" t="str">
        <f>IF($A981="","",SUMIFS(AI_PF!$AW:$AW,AI_PF!$A:$A,$A981))</f>
        <v/>
      </c>
      <c r="S981" t="str">
        <f>IF($A981="","",SUMIFS(AI_PF!$AZ:$AZ,AI_PF!$A:$A,$A981))</f>
        <v/>
      </c>
      <c r="T981" t="str">
        <f>IF($A981="","",SUMIFS(AI_PF!$CA:$CA,AI_PF!$A:$A,$A981))</f>
        <v/>
      </c>
      <c r="U981" t="str">
        <f>IF($A981="","",SUMIFS(AI_PF!$CE:$CE,AI_PF!$A:$A,$A981))</f>
        <v/>
      </c>
      <c r="V981" t="str">
        <f>IF($A981="","",IFERROR(VLOOKUP($A981,AI_PF!$A:$CO,93,FALSE),""))</f>
        <v/>
      </c>
      <c r="W981" t="str">
        <f>IF($A981="","",COUNTIF(AI_PF!$A:$A,$A981))</f>
        <v/>
      </c>
      <c r="X981" t="str">
        <f>IF($A981="","",COUNTIF(LookThrough!$A:$A,J981))</f>
        <v/>
      </c>
    </row>
    <row r="982" spans="2:24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IF($A982="","",IFERROR(VLOOKUP($A982,Data_Raw!$A:$G,5,FALSE),""))</f>
        <v/>
      </c>
      <c r="O982" t="str">
        <f>IF($A982="","",IFERROR(VLOOKUP($A982,Data_Raw!$A:$G,6,FALSE),""))</f>
        <v/>
      </c>
      <c r="P982" t="str">
        <f>IF($A982="","",IFERROR(VLOOKUP($A982,Data_Raw!$A:$G,7,FALSE),""))</f>
        <v/>
      </c>
      <c r="Q982" t="str">
        <f>IF($A982="","",SUMIFS(AI_PF!$AP:$AP,AI_PF!$A:$A,$A982))</f>
        <v/>
      </c>
      <c r="R982" t="str">
        <f>IF($A982="","",SUMIFS(AI_PF!$AW:$AW,AI_PF!$A:$A,$A982))</f>
        <v/>
      </c>
      <c r="S982" t="str">
        <f>IF($A982="","",SUMIFS(AI_PF!$AZ:$AZ,AI_PF!$A:$A,$A982))</f>
        <v/>
      </c>
      <c r="T982" t="str">
        <f>IF($A982="","",SUMIFS(AI_PF!$CA:$CA,AI_PF!$A:$A,$A982))</f>
        <v/>
      </c>
      <c r="U982" t="str">
        <f>IF($A982="","",SUMIFS(AI_PF!$CE:$CE,AI_PF!$A:$A,$A982))</f>
        <v/>
      </c>
      <c r="V982" t="str">
        <f>IF($A982="","",IFERROR(VLOOKUP($A982,AI_PF!$A:$CO,93,FALSE),""))</f>
        <v/>
      </c>
      <c r="W982" t="str">
        <f>IF($A982="","",COUNTIF(AI_PF!$A:$A,$A982))</f>
        <v/>
      </c>
      <c r="X982" t="str">
        <f>IF($A982="","",COUNTIF(LookThrough!$A:$A,J982))</f>
        <v/>
      </c>
    </row>
    <row r="983" spans="2:24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IF($A983="","",IFERROR(VLOOKUP($A983,Data_Raw!$A:$G,5,FALSE),""))</f>
        <v/>
      </c>
      <c r="O983" t="str">
        <f>IF($A983="","",IFERROR(VLOOKUP($A983,Data_Raw!$A:$G,6,FALSE),""))</f>
        <v/>
      </c>
      <c r="P983" t="str">
        <f>IF($A983="","",IFERROR(VLOOKUP($A983,Data_Raw!$A:$G,7,FALSE),""))</f>
        <v/>
      </c>
      <c r="Q983" t="str">
        <f>IF($A983="","",SUMIFS(AI_PF!$AP:$AP,AI_PF!$A:$A,$A983))</f>
        <v/>
      </c>
      <c r="R983" t="str">
        <f>IF($A983="","",SUMIFS(AI_PF!$AW:$AW,AI_PF!$A:$A,$A983))</f>
        <v/>
      </c>
      <c r="S983" t="str">
        <f>IF($A983="","",SUMIFS(AI_PF!$AZ:$AZ,AI_PF!$A:$A,$A983))</f>
        <v/>
      </c>
      <c r="T983" t="str">
        <f>IF($A983="","",SUMIFS(AI_PF!$CA:$CA,AI_PF!$A:$A,$A983))</f>
        <v/>
      </c>
      <c r="U983" t="str">
        <f>IF($A983="","",SUMIFS(AI_PF!$CE:$CE,AI_PF!$A:$A,$A983))</f>
        <v/>
      </c>
      <c r="V983" t="str">
        <f>IF($A983="","",IFERROR(VLOOKUP($A983,AI_PF!$A:$CO,93,FALSE),""))</f>
        <v/>
      </c>
      <c r="W983" t="str">
        <f>IF($A983="","",COUNTIF(AI_PF!$A:$A,$A983))</f>
        <v/>
      </c>
      <c r="X983" t="str">
        <f>IF($A983="","",COUNTIF(LookThrough!$A:$A,J983))</f>
        <v/>
      </c>
    </row>
    <row r="984" spans="2:24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IF($A984="","",IFERROR(VLOOKUP($A984,Data_Raw!$A:$G,5,FALSE),""))</f>
        <v/>
      </c>
      <c r="O984" t="str">
        <f>IF($A984="","",IFERROR(VLOOKUP($A984,Data_Raw!$A:$G,6,FALSE),""))</f>
        <v/>
      </c>
      <c r="P984" t="str">
        <f>IF($A984="","",IFERROR(VLOOKUP($A984,Data_Raw!$A:$G,7,FALSE),""))</f>
        <v/>
      </c>
      <c r="Q984" t="str">
        <f>IF($A984="","",SUMIFS(AI_PF!$AP:$AP,AI_PF!$A:$A,$A984))</f>
        <v/>
      </c>
      <c r="R984" t="str">
        <f>IF($A984="","",SUMIFS(AI_PF!$AW:$AW,AI_PF!$A:$A,$A984))</f>
        <v/>
      </c>
      <c r="S984" t="str">
        <f>IF($A984="","",SUMIFS(AI_PF!$AZ:$AZ,AI_PF!$A:$A,$A984))</f>
        <v/>
      </c>
      <c r="T984" t="str">
        <f>IF($A984="","",SUMIFS(AI_PF!$CA:$CA,AI_PF!$A:$A,$A984))</f>
        <v/>
      </c>
      <c r="U984" t="str">
        <f>IF($A984="","",SUMIFS(AI_PF!$CE:$CE,AI_PF!$A:$A,$A984))</f>
        <v/>
      </c>
      <c r="V984" t="str">
        <f>IF($A984="","",IFERROR(VLOOKUP($A984,AI_PF!$A:$CO,93,FALSE),""))</f>
        <v/>
      </c>
      <c r="W984" t="str">
        <f>IF($A984="","",COUNTIF(AI_PF!$A:$A,$A984))</f>
        <v/>
      </c>
      <c r="X984" t="str">
        <f>IF($A984="","",COUNTIF(LookThrough!$A:$A,J984))</f>
        <v/>
      </c>
    </row>
    <row r="985" spans="2:24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IF($A985="","",IFERROR(VLOOKUP($A985,Data_Raw!$A:$G,5,FALSE),""))</f>
        <v/>
      </c>
      <c r="O985" t="str">
        <f>IF($A985="","",IFERROR(VLOOKUP($A985,Data_Raw!$A:$G,6,FALSE),""))</f>
        <v/>
      </c>
      <c r="P985" t="str">
        <f>IF($A985="","",IFERROR(VLOOKUP($A985,Data_Raw!$A:$G,7,FALSE),""))</f>
        <v/>
      </c>
      <c r="Q985" t="str">
        <f>IF($A985="","",SUMIFS(AI_PF!$AP:$AP,AI_PF!$A:$A,$A985))</f>
        <v/>
      </c>
      <c r="R985" t="str">
        <f>IF($A985="","",SUMIFS(AI_PF!$AW:$AW,AI_PF!$A:$A,$A985))</f>
        <v/>
      </c>
      <c r="S985" t="str">
        <f>IF($A985="","",SUMIFS(AI_PF!$AZ:$AZ,AI_PF!$A:$A,$A985))</f>
        <v/>
      </c>
      <c r="T985" t="str">
        <f>IF($A985="","",SUMIFS(AI_PF!$CA:$CA,AI_PF!$A:$A,$A985))</f>
        <v/>
      </c>
      <c r="U985" t="str">
        <f>IF($A985="","",SUMIFS(AI_PF!$CE:$CE,AI_PF!$A:$A,$A985))</f>
        <v/>
      </c>
      <c r="V985" t="str">
        <f>IF($A985="","",IFERROR(VLOOKUP($A985,AI_PF!$A:$CO,93,FALSE),""))</f>
        <v/>
      </c>
      <c r="W985" t="str">
        <f>IF($A985="","",COUNTIF(AI_PF!$A:$A,$A985))</f>
        <v/>
      </c>
      <c r="X985" t="str">
        <f>IF($A985="","",COUNTIF(LookThrough!$A:$A,J985))</f>
        <v/>
      </c>
    </row>
    <row r="986" spans="2:24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IF($A986="","",IFERROR(VLOOKUP($A986,Data_Raw!$A:$G,5,FALSE),""))</f>
        <v/>
      </c>
      <c r="O986" t="str">
        <f>IF($A986="","",IFERROR(VLOOKUP($A986,Data_Raw!$A:$G,6,FALSE),""))</f>
        <v/>
      </c>
      <c r="P986" t="str">
        <f>IF($A986="","",IFERROR(VLOOKUP($A986,Data_Raw!$A:$G,7,FALSE),""))</f>
        <v/>
      </c>
      <c r="Q986" t="str">
        <f>IF($A986="","",SUMIFS(AI_PF!$AP:$AP,AI_PF!$A:$A,$A986))</f>
        <v/>
      </c>
      <c r="R986" t="str">
        <f>IF($A986="","",SUMIFS(AI_PF!$AW:$AW,AI_PF!$A:$A,$A986))</f>
        <v/>
      </c>
      <c r="S986" t="str">
        <f>IF($A986="","",SUMIFS(AI_PF!$AZ:$AZ,AI_PF!$A:$A,$A986))</f>
        <v/>
      </c>
      <c r="T986" t="str">
        <f>IF($A986="","",SUMIFS(AI_PF!$CA:$CA,AI_PF!$A:$A,$A986))</f>
        <v/>
      </c>
      <c r="U986" t="str">
        <f>IF($A986="","",SUMIFS(AI_PF!$CE:$CE,AI_PF!$A:$A,$A986))</f>
        <v/>
      </c>
      <c r="V986" t="str">
        <f>IF($A986="","",IFERROR(VLOOKUP($A986,AI_PF!$A:$CO,93,FALSE),""))</f>
        <v/>
      </c>
      <c r="W986" t="str">
        <f>IF($A986="","",COUNTIF(AI_PF!$A:$A,$A986))</f>
        <v/>
      </c>
      <c r="X986" t="str">
        <f>IF($A986="","",COUNTIF(LookThrough!$A:$A,J986))</f>
        <v/>
      </c>
    </row>
    <row r="987" spans="2:24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IF($A987="","",IFERROR(VLOOKUP($A987,Data_Raw!$A:$G,5,FALSE),""))</f>
        <v/>
      </c>
      <c r="O987" t="str">
        <f>IF($A987="","",IFERROR(VLOOKUP($A987,Data_Raw!$A:$G,6,FALSE),""))</f>
        <v/>
      </c>
      <c r="P987" t="str">
        <f>IF($A987="","",IFERROR(VLOOKUP($A987,Data_Raw!$A:$G,7,FALSE),""))</f>
        <v/>
      </c>
      <c r="Q987" t="str">
        <f>IF($A987="","",SUMIFS(AI_PF!$AP:$AP,AI_PF!$A:$A,$A987))</f>
        <v/>
      </c>
      <c r="R987" t="str">
        <f>IF($A987="","",SUMIFS(AI_PF!$AW:$AW,AI_PF!$A:$A,$A987))</f>
        <v/>
      </c>
      <c r="S987" t="str">
        <f>IF($A987="","",SUMIFS(AI_PF!$AZ:$AZ,AI_PF!$A:$A,$A987))</f>
        <v/>
      </c>
      <c r="T987" t="str">
        <f>IF($A987="","",SUMIFS(AI_PF!$CA:$CA,AI_PF!$A:$A,$A987))</f>
        <v/>
      </c>
      <c r="U987" t="str">
        <f>IF($A987="","",SUMIFS(AI_PF!$CE:$CE,AI_PF!$A:$A,$A987))</f>
        <v/>
      </c>
      <c r="V987" t="str">
        <f>IF($A987="","",IFERROR(VLOOKUP($A987,AI_PF!$A:$CO,93,FALSE),""))</f>
        <v/>
      </c>
      <c r="W987" t="str">
        <f>IF($A987="","",COUNTIF(AI_PF!$A:$A,$A987))</f>
        <v/>
      </c>
      <c r="X987" t="str">
        <f>IF($A987="","",COUNTIF(LookThrough!$A:$A,J987))</f>
        <v/>
      </c>
    </row>
    <row r="988" spans="2:24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IF($A988="","",IFERROR(VLOOKUP($A988,Data_Raw!$A:$G,5,FALSE),""))</f>
        <v/>
      </c>
      <c r="O988" t="str">
        <f>IF($A988="","",IFERROR(VLOOKUP($A988,Data_Raw!$A:$G,6,FALSE),""))</f>
        <v/>
      </c>
      <c r="P988" t="str">
        <f>IF($A988="","",IFERROR(VLOOKUP($A988,Data_Raw!$A:$G,7,FALSE),""))</f>
        <v/>
      </c>
      <c r="Q988" t="str">
        <f>IF($A988="","",SUMIFS(AI_PF!$AP:$AP,AI_PF!$A:$A,$A988))</f>
        <v/>
      </c>
      <c r="R988" t="str">
        <f>IF($A988="","",SUMIFS(AI_PF!$AW:$AW,AI_PF!$A:$A,$A988))</f>
        <v/>
      </c>
      <c r="S988" t="str">
        <f>IF($A988="","",SUMIFS(AI_PF!$AZ:$AZ,AI_PF!$A:$A,$A988))</f>
        <v/>
      </c>
      <c r="T988" t="str">
        <f>IF($A988="","",SUMIFS(AI_PF!$CA:$CA,AI_PF!$A:$A,$A988))</f>
        <v/>
      </c>
      <c r="U988" t="str">
        <f>IF($A988="","",SUMIFS(AI_PF!$CE:$CE,AI_PF!$A:$A,$A988))</f>
        <v/>
      </c>
      <c r="V988" t="str">
        <f>IF($A988="","",IFERROR(VLOOKUP($A988,AI_PF!$A:$CO,93,FALSE),""))</f>
        <v/>
      </c>
      <c r="W988" t="str">
        <f>IF($A988="","",COUNTIF(AI_PF!$A:$A,$A988))</f>
        <v/>
      </c>
      <c r="X988" t="str">
        <f>IF($A988="","",COUNTIF(LookThrough!$A:$A,J988))</f>
        <v/>
      </c>
    </row>
    <row r="989" spans="2:24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IF($A989="","",IFERROR(VLOOKUP($A989,Data_Raw!$A:$G,5,FALSE),""))</f>
        <v/>
      </c>
      <c r="O989" t="str">
        <f>IF($A989="","",IFERROR(VLOOKUP($A989,Data_Raw!$A:$G,6,FALSE),""))</f>
        <v/>
      </c>
      <c r="P989" t="str">
        <f>IF($A989="","",IFERROR(VLOOKUP($A989,Data_Raw!$A:$G,7,FALSE),""))</f>
        <v/>
      </c>
      <c r="Q989" t="str">
        <f>IF($A989="","",SUMIFS(AI_PF!$AP:$AP,AI_PF!$A:$A,$A989))</f>
        <v/>
      </c>
      <c r="R989" t="str">
        <f>IF($A989="","",SUMIFS(AI_PF!$AW:$AW,AI_PF!$A:$A,$A989))</f>
        <v/>
      </c>
      <c r="S989" t="str">
        <f>IF($A989="","",SUMIFS(AI_PF!$AZ:$AZ,AI_PF!$A:$A,$A989))</f>
        <v/>
      </c>
      <c r="T989" t="str">
        <f>IF($A989="","",SUMIFS(AI_PF!$CA:$CA,AI_PF!$A:$A,$A989))</f>
        <v/>
      </c>
      <c r="U989" t="str">
        <f>IF($A989="","",SUMIFS(AI_PF!$CE:$CE,AI_PF!$A:$A,$A989))</f>
        <v/>
      </c>
      <c r="V989" t="str">
        <f>IF($A989="","",IFERROR(VLOOKUP($A989,AI_PF!$A:$CO,93,FALSE),""))</f>
        <v/>
      </c>
      <c r="W989" t="str">
        <f>IF($A989="","",COUNTIF(AI_PF!$A:$A,$A989))</f>
        <v/>
      </c>
      <c r="X989" t="str">
        <f>IF($A989="","",COUNTIF(LookThrough!$A:$A,J989))</f>
        <v/>
      </c>
    </row>
    <row r="990" spans="2:24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IF($A990="","",IFERROR(VLOOKUP($A990,Data_Raw!$A:$G,5,FALSE),""))</f>
        <v/>
      </c>
      <c r="O990" t="str">
        <f>IF($A990="","",IFERROR(VLOOKUP($A990,Data_Raw!$A:$G,6,FALSE),""))</f>
        <v/>
      </c>
      <c r="P990" t="str">
        <f>IF($A990="","",IFERROR(VLOOKUP($A990,Data_Raw!$A:$G,7,FALSE),""))</f>
        <v/>
      </c>
      <c r="Q990" t="str">
        <f>IF($A990="","",SUMIFS(AI_PF!$AP:$AP,AI_PF!$A:$A,$A990))</f>
        <v/>
      </c>
      <c r="R990" t="str">
        <f>IF($A990="","",SUMIFS(AI_PF!$AW:$AW,AI_PF!$A:$A,$A990))</f>
        <v/>
      </c>
      <c r="S990" t="str">
        <f>IF($A990="","",SUMIFS(AI_PF!$AZ:$AZ,AI_PF!$A:$A,$A990))</f>
        <v/>
      </c>
      <c r="T990" t="str">
        <f>IF($A990="","",SUMIFS(AI_PF!$CA:$CA,AI_PF!$A:$A,$A990))</f>
        <v/>
      </c>
      <c r="U990" t="str">
        <f>IF($A990="","",SUMIFS(AI_PF!$CE:$CE,AI_PF!$A:$A,$A990))</f>
        <v/>
      </c>
      <c r="V990" t="str">
        <f>IF($A990="","",IFERROR(VLOOKUP($A990,AI_PF!$A:$CO,93,FALSE),""))</f>
        <v/>
      </c>
      <c r="W990" t="str">
        <f>IF($A990="","",COUNTIF(AI_PF!$A:$A,$A990))</f>
        <v/>
      </c>
      <c r="X990" t="str">
        <f>IF($A990="","",COUNTIF(LookThrough!$A:$A,J990))</f>
        <v/>
      </c>
    </row>
    <row r="991" spans="2:24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IF($A991="","",IFERROR(VLOOKUP($A991,Data_Raw!$A:$G,5,FALSE),""))</f>
        <v/>
      </c>
      <c r="O991" t="str">
        <f>IF($A991="","",IFERROR(VLOOKUP($A991,Data_Raw!$A:$G,6,FALSE),""))</f>
        <v/>
      </c>
      <c r="P991" t="str">
        <f>IF($A991="","",IFERROR(VLOOKUP($A991,Data_Raw!$A:$G,7,FALSE),""))</f>
        <v/>
      </c>
      <c r="Q991" t="str">
        <f>IF($A991="","",SUMIFS(AI_PF!$AP:$AP,AI_PF!$A:$A,$A991))</f>
        <v/>
      </c>
      <c r="R991" t="str">
        <f>IF($A991="","",SUMIFS(AI_PF!$AW:$AW,AI_PF!$A:$A,$A991))</f>
        <v/>
      </c>
      <c r="S991" t="str">
        <f>IF($A991="","",SUMIFS(AI_PF!$AZ:$AZ,AI_PF!$A:$A,$A991))</f>
        <v/>
      </c>
      <c r="T991" t="str">
        <f>IF($A991="","",SUMIFS(AI_PF!$CA:$CA,AI_PF!$A:$A,$A991))</f>
        <v/>
      </c>
      <c r="U991" t="str">
        <f>IF($A991="","",SUMIFS(AI_PF!$CE:$CE,AI_PF!$A:$A,$A991))</f>
        <v/>
      </c>
      <c r="V991" t="str">
        <f>IF($A991="","",IFERROR(VLOOKUP($A991,AI_PF!$A:$CO,93,FALSE),""))</f>
        <v/>
      </c>
      <c r="W991" t="str">
        <f>IF($A991="","",COUNTIF(AI_PF!$A:$A,$A991))</f>
        <v/>
      </c>
      <c r="X991" t="str">
        <f>IF($A991="","",COUNTIF(LookThrough!$A:$A,J991))</f>
        <v/>
      </c>
    </row>
    <row r="992" spans="2:24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IF($A992="","",IFERROR(VLOOKUP($A992,Data_Raw!$A:$G,5,FALSE),""))</f>
        <v/>
      </c>
      <c r="O992" t="str">
        <f>IF($A992="","",IFERROR(VLOOKUP($A992,Data_Raw!$A:$G,6,FALSE),""))</f>
        <v/>
      </c>
      <c r="P992" t="str">
        <f>IF($A992="","",IFERROR(VLOOKUP($A992,Data_Raw!$A:$G,7,FALSE),""))</f>
        <v/>
      </c>
      <c r="Q992" t="str">
        <f>IF($A992="","",SUMIFS(AI_PF!$AP:$AP,AI_PF!$A:$A,$A992))</f>
        <v/>
      </c>
      <c r="R992" t="str">
        <f>IF($A992="","",SUMIFS(AI_PF!$AW:$AW,AI_PF!$A:$A,$A992))</f>
        <v/>
      </c>
      <c r="S992" t="str">
        <f>IF($A992="","",SUMIFS(AI_PF!$AZ:$AZ,AI_PF!$A:$A,$A992))</f>
        <v/>
      </c>
      <c r="T992" t="str">
        <f>IF($A992="","",SUMIFS(AI_PF!$CA:$CA,AI_PF!$A:$A,$A992))</f>
        <v/>
      </c>
      <c r="U992" t="str">
        <f>IF($A992="","",SUMIFS(AI_PF!$CE:$CE,AI_PF!$A:$A,$A992))</f>
        <v/>
      </c>
      <c r="V992" t="str">
        <f>IF($A992="","",IFERROR(VLOOKUP($A992,AI_PF!$A:$CO,93,FALSE),""))</f>
        <v/>
      </c>
      <c r="W992" t="str">
        <f>IF($A992="","",COUNTIF(AI_PF!$A:$A,$A992))</f>
        <v/>
      </c>
      <c r="X992" t="str">
        <f>IF($A992="","",COUNTIF(LookThrough!$A:$A,J992))</f>
        <v/>
      </c>
    </row>
    <row r="993" spans="2:24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IF($A993="","",IFERROR(VLOOKUP($A993,Data_Raw!$A:$G,5,FALSE),""))</f>
        <v/>
      </c>
      <c r="O993" t="str">
        <f>IF($A993="","",IFERROR(VLOOKUP($A993,Data_Raw!$A:$G,6,FALSE),""))</f>
        <v/>
      </c>
      <c r="P993" t="str">
        <f>IF($A993="","",IFERROR(VLOOKUP($A993,Data_Raw!$A:$G,7,FALSE),""))</f>
        <v/>
      </c>
      <c r="Q993" t="str">
        <f>IF($A993="","",SUMIFS(AI_PF!$AP:$AP,AI_PF!$A:$A,$A993))</f>
        <v/>
      </c>
      <c r="R993" t="str">
        <f>IF($A993="","",SUMIFS(AI_PF!$AW:$AW,AI_PF!$A:$A,$A993))</f>
        <v/>
      </c>
      <c r="S993" t="str">
        <f>IF($A993="","",SUMIFS(AI_PF!$AZ:$AZ,AI_PF!$A:$A,$A993))</f>
        <v/>
      </c>
      <c r="T993" t="str">
        <f>IF($A993="","",SUMIFS(AI_PF!$CA:$CA,AI_PF!$A:$A,$A993))</f>
        <v/>
      </c>
      <c r="U993" t="str">
        <f>IF($A993="","",SUMIFS(AI_PF!$CE:$CE,AI_PF!$A:$A,$A993))</f>
        <v/>
      </c>
      <c r="V993" t="str">
        <f>IF($A993="","",IFERROR(VLOOKUP($A993,AI_PF!$A:$CO,93,FALSE),""))</f>
        <v/>
      </c>
      <c r="W993" t="str">
        <f>IF($A993="","",COUNTIF(AI_PF!$A:$A,$A993))</f>
        <v/>
      </c>
      <c r="X993" t="str">
        <f>IF($A993="","",COUNTIF(LookThrough!$A:$A,J993))</f>
        <v/>
      </c>
    </row>
    <row r="994" spans="2:24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IF($A994="","",IFERROR(VLOOKUP($A994,Data_Raw!$A:$G,5,FALSE),""))</f>
        <v/>
      </c>
      <c r="O994" t="str">
        <f>IF($A994="","",IFERROR(VLOOKUP($A994,Data_Raw!$A:$G,6,FALSE),""))</f>
        <v/>
      </c>
      <c r="P994" t="str">
        <f>IF($A994="","",IFERROR(VLOOKUP($A994,Data_Raw!$A:$G,7,FALSE),""))</f>
        <v/>
      </c>
      <c r="Q994" t="str">
        <f>IF($A994="","",SUMIFS(AI_PF!$AP:$AP,AI_PF!$A:$A,$A994))</f>
        <v/>
      </c>
      <c r="R994" t="str">
        <f>IF($A994="","",SUMIFS(AI_PF!$AW:$AW,AI_PF!$A:$A,$A994))</f>
        <v/>
      </c>
      <c r="S994" t="str">
        <f>IF($A994="","",SUMIFS(AI_PF!$AZ:$AZ,AI_PF!$A:$A,$A994))</f>
        <v/>
      </c>
      <c r="T994" t="str">
        <f>IF($A994="","",SUMIFS(AI_PF!$CA:$CA,AI_PF!$A:$A,$A994))</f>
        <v/>
      </c>
      <c r="U994" t="str">
        <f>IF($A994="","",SUMIFS(AI_PF!$CE:$CE,AI_PF!$A:$A,$A994))</f>
        <v/>
      </c>
      <c r="V994" t="str">
        <f>IF($A994="","",IFERROR(VLOOKUP($A994,AI_PF!$A:$CO,93,FALSE),""))</f>
        <v/>
      </c>
      <c r="W994" t="str">
        <f>IF($A994="","",COUNTIF(AI_PF!$A:$A,$A994))</f>
        <v/>
      </c>
      <c r="X994" t="str">
        <f>IF($A994="","",COUNTIF(LookThrough!$A:$A,J994))</f>
        <v/>
      </c>
    </row>
    <row r="995" spans="2:24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IF($A995="","",IFERROR(VLOOKUP($A995,Data_Raw!$A:$G,5,FALSE),""))</f>
        <v/>
      </c>
      <c r="O995" t="str">
        <f>IF($A995="","",IFERROR(VLOOKUP($A995,Data_Raw!$A:$G,6,FALSE),""))</f>
        <v/>
      </c>
      <c r="P995" t="str">
        <f>IF($A995="","",IFERROR(VLOOKUP($A995,Data_Raw!$A:$G,7,FALSE),""))</f>
        <v/>
      </c>
      <c r="Q995" t="str">
        <f>IF($A995="","",SUMIFS(AI_PF!$AP:$AP,AI_PF!$A:$A,$A995))</f>
        <v/>
      </c>
      <c r="R995" t="str">
        <f>IF($A995="","",SUMIFS(AI_PF!$AW:$AW,AI_PF!$A:$A,$A995))</f>
        <v/>
      </c>
      <c r="S995" t="str">
        <f>IF($A995="","",SUMIFS(AI_PF!$AZ:$AZ,AI_PF!$A:$A,$A995))</f>
        <v/>
      </c>
      <c r="T995" t="str">
        <f>IF($A995="","",SUMIFS(AI_PF!$CA:$CA,AI_PF!$A:$A,$A995))</f>
        <v/>
      </c>
      <c r="U995" t="str">
        <f>IF($A995="","",SUMIFS(AI_PF!$CE:$CE,AI_PF!$A:$A,$A995))</f>
        <v/>
      </c>
      <c r="V995" t="str">
        <f>IF($A995="","",IFERROR(VLOOKUP($A995,AI_PF!$A:$CO,93,FALSE),""))</f>
        <v/>
      </c>
      <c r="W995" t="str">
        <f>IF($A995="","",COUNTIF(AI_PF!$A:$A,$A995))</f>
        <v/>
      </c>
      <c r="X995" t="str">
        <f>IF($A995="","",COUNTIF(LookThrough!$A:$A,J995))</f>
        <v/>
      </c>
    </row>
    <row r="996" spans="2:24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IF($A996="","",IFERROR(VLOOKUP($A996,Data_Raw!$A:$G,5,FALSE),""))</f>
        <v/>
      </c>
      <c r="O996" t="str">
        <f>IF($A996="","",IFERROR(VLOOKUP($A996,Data_Raw!$A:$G,6,FALSE),""))</f>
        <v/>
      </c>
      <c r="P996" t="str">
        <f>IF($A996="","",IFERROR(VLOOKUP($A996,Data_Raw!$A:$G,7,FALSE),""))</f>
        <v/>
      </c>
      <c r="Q996" t="str">
        <f>IF($A996="","",SUMIFS(AI_PF!$AP:$AP,AI_PF!$A:$A,$A996))</f>
        <v/>
      </c>
      <c r="R996" t="str">
        <f>IF($A996="","",SUMIFS(AI_PF!$AW:$AW,AI_PF!$A:$A,$A996))</f>
        <v/>
      </c>
      <c r="S996" t="str">
        <f>IF($A996="","",SUMIFS(AI_PF!$AZ:$AZ,AI_PF!$A:$A,$A996))</f>
        <v/>
      </c>
      <c r="T996" t="str">
        <f>IF($A996="","",SUMIFS(AI_PF!$CA:$CA,AI_PF!$A:$A,$A996))</f>
        <v/>
      </c>
      <c r="U996" t="str">
        <f>IF($A996="","",SUMIFS(AI_PF!$CE:$CE,AI_PF!$A:$A,$A996))</f>
        <v/>
      </c>
      <c r="V996" t="str">
        <f>IF($A996="","",IFERROR(VLOOKUP($A996,AI_PF!$A:$CO,93,FALSE),""))</f>
        <v/>
      </c>
      <c r="W996" t="str">
        <f>IF($A996="","",COUNTIF(AI_PF!$A:$A,$A996))</f>
        <v/>
      </c>
      <c r="X996" t="str">
        <f>IF($A996="","",COUNTIF(LookThrough!$A:$A,J996))</f>
        <v/>
      </c>
    </row>
    <row r="997" spans="2:24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IF($A997="","",IFERROR(VLOOKUP($A997,Data_Raw!$A:$G,5,FALSE),""))</f>
        <v/>
      </c>
      <c r="O997" t="str">
        <f>IF($A997="","",IFERROR(VLOOKUP($A997,Data_Raw!$A:$G,6,FALSE),""))</f>
        <v/>
      </c>
      <c r="P997" t="str">
        <f>IF($A997="","",IFERROR(VLOOKUP($A997,Data_Raw!$A:$G,7,FALSE),""))</f>
        <v/>
      </c>
      <c r="Q997" t="str">
        <f>IF($A997="","",SUMIFS(AI_PF!$AP:$AP,AI_PF!$A:$A,$A997))</f>
        <v/>
      </c>
      <c r="R997" t="str">
        <f>IF($A997="","",SUMIFS(AI_PF!$AW:$AW,AI_PF!$A:$A,$A997))</f>
        <v/>
      </c>
      <c r="S997" t="str">
        <f>IF($A997="","",SUMIFS(AI_PF!$AZ:$AZ,AI_PF!$A:$A,$A997))</f>
        <v/>
      </c>
      <c r="T997" t="str">
        <f>IF($A997="","",SUMIFS(AI_PF!$CA:$CA,AI_PF!$A:$A,$A997))</f>
        <v/>
      </c>
      <c r="U997" t="str">
        <f>IF($A997="","",SUMIFS(AI_PF!$CE:$CE,AI_PF!$A:$A,$A997))</f>
        <v/>
      </c>
      <c r="V997" t="str">
        <f>IF($A997="","",IFERROR(VLOOKUP($A997,AI_PF!$A:$CO,93,FALSE),""))</f>
        <v/>
      </c>
      <c r="W997" t="str">
        <f>IF($A997="","",COUNTIF(AI_PF!$A:$A,$A997))</f>
        <v/>
      </c>
      <c r="X997" t="str">
        <f>IF($A997="","",COUNTIF(LookThrough!$A:$A,J997))</f>
        <v/>
      </c>
    </row>
    <row r="998" spans="2:24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IF($A998="","",IFERROR(VLOOKUP($A998,Data_Raw!$A:$G,5,FALSE),""))</f>
        <v/>
      </c>
      <c r="O998" t="str">
        <f>IF($A998="","",IFERROR(VLOOKUP($A998,Data_Raw!$A:$G,6,FALSE),""))</f>
        <v/>
      </c>
      <c r="P998" t="str">
        <f>IF($A998="","",IFERROR(VLOOKUP($A998,Data_Raw!$A:$G,7,FALSE),""))</f>
        <v/>
      </c>
      <c r="Q998" t="str">
        <f>IF($A998="","",SUMIFS(AI_PF!$AP:$AP,AI_PF!$A:$A,$A998))</f>
        <v/>
      </c>
      <c r="R998" t="str">
        <f>IF($A998="","",SUMIFS(AI_PF!$AW:$AW,AI_PF!$A:$A,$A998))</f>
        <v/>
      </c>
      <c r="S998" t="str">
        <f>IF($A998="","",SUMIFS(AI_PF!$AZ:$AZ,AI_PF!$A:$A,$A998))</f>
        <v/>
      </c>
      <c r="T998" t="str">
        <f>IF($A998="","",SUMIFS(AI_PF!$CA:$CA,AI_PF!$A:$A,$A998))</f>
        <v/>
      </c>
      <c r="U998" t="str">
        <f>IF($A998="","",SUMIFS(AI_PF!$CE:$CE,AI_PF!$A:$A,$A998))</f>
        <v/>
      </c>
      <c r="V998" t="str">
        <f>IF($A998="","",IFERROR(VLOOKUP($A998,AI_PF!$A:$CO,93,FALSE),""))</f>
        <v/>
      </c>
      <c r="W998" t="str">
        <f>IF($A998="","",COUNTIF(AI_PF!$A:$A,$A998))</f>
        <v/>
      </c>
      <c r="X998" t="str">
        <f>IF($A998="","",COUNTIF(LookThrough!$A:$A,J998))</f>
        <v/>
      </c>
    </row>
    <row r="999" spans="2:24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IF($A999="","",IFERROR(VLOOKUP($A999,Data_Raw!$A:$G,5,FALSE),""))</f>
        <v/>
      </c>
      <c r="O999" t="str">
        <f>IF($A999="","",IFERROR(VLOOKUP($A999,Data_Raw!$A:$G,6,FALSE),""))</f>
        <v/>
      </c>
      <c r="P999" t="str">
        <f>IF($A999="","",IFERROR(VLOOKUP($A999,Data_Raw!$A:$G,7,FALSE),""))</f>
        <v/>
      </c>
      <c r="Q999" t="str">
        <f>IF($A999="","",SUMIFS(AI_PF!$AP:$AP,AI_PF!$A:$A,$A999))</f>
        <v/>
      </c>
      <c r="R999" t="str">
        <f>IF($A999="","",SUMIFS(AI_PF!$AW:$AW,AI_PF!$A:$A,$A999))</f>
        <v/>
      </c>
      <c r="S999" t="str">
        <f>IF($A999="","",SUMIFS(AI_PF!$AZ:$AZ,AI_PF!$A:$A,$A999))</f>
        <v/>
      </c>
      <c r="T999" t="str">
        <f>IF($A999="","",SUMIFS(AI_PF!$CA:$CA,AI_PF!$A:$A,$A999))</f>
        <v/>
      </c>
      <c r="U999" t="str">
        <f>IF($A999="","",SUMIFS(AI_PF!$CE:$CE,AI_PF!$A:$A,$A999))</f>
        <v/>
      </c>
      <c r="V999" t="str">
        <f>IF($A999="","",IFERROR(VLOOKUP($A999,AI_PF!$A:$CO,93,FALSE),""))</f>
        <v/>
      </c>
      <c r="W999" t="str">
        <f>IF($A999="","",COUNTIF(AI_PF!$A:$A,$A999))</f>
        <v/>
      </c>
      <c r="X999" t="str">
        <f>IF($A999="","",COUNTIF(LookThrough!$A:$A,J999))</f>
        <v/>
      </c>
    </row>
    <row r="1000" spans="2:24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IF($A1000="","",IFERROR(VLOOKUP($A1000,Data_Raw!$A:$G,5,FALSE),""))</f>
        <v/>
      </c>
      <c r="O1000" t="str">
        <f>IF($A1000="","",IFERROR(VLOOKUP($A1000,Data_Raw!$A:$G,6,FALSE),""))</f>
        <v/>
      </c>
      <c r="P1000" t="str">
        <f>IF($A1000="","",IFERROR(VLOOKUP($A1000,Data_Raw!$A:$G,7,FALSE),""))</f>
        <v/>
      </c>
      <c r="Q1000" t="str">
        <f>IF($A1000="","",SUMIFS(AI_PF!$AP:$AP,AI_PF!$A:$A,$A1000))</f>
        <v/>
      </c>
      <c r="R1000" t="str">
        <f>IF($A1000="","",SUMIFS(AI_PF!$AW:$AW,AI_PF!$A:$A,$A1000))</f>
        <v/>
      </c>
      <c r="S1000" t="str">
        <f>IF($A1000="","",SUMIFS(AI_PF!$AZ:$AZ,AI_PF!$A:$A,$A1000))</f>
        <v/>
      </c>
      <c r="T1000" t="str">
        <f>IF($A1000="","",SUMIFS(AI_PF!$CA:$CA,AI_PF!$A:$A,$A1000))</f>
        <v/>
      </c>
      <c r="U1000" t="str">
        <f>IF($A1000="","",SUMIFS(AI_PF!$CE:$CE,AI_PF!$A:$A,$A1000))</f>
        <v/>
      </c>
      <c r="V1000" t="str">
        <f>IF($A1000="","",IFERROR(VLOOKUP($A1000,AI_PF!$A:$CO,93,FALSE),""))</f>
        <v/>
      </c>
      <c r="W1000" t="str">
        <f>IF($A1000="","",COUNTIF(AI_PF!$A:$A,$A1000))</f>
        <v/>
      </c>
      <c r="X1000" t="str">
        <f>IF($A1000="","",COUNTIF(LookThrough!$A:$A,J1000))</f>
        <v/>
      </c>
    </row>
    <row r="1001" spans="2:24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IF($A1001="","",IFERROR(VLOOKUP($A1001,Data_Raw!$A:$G,5,FALSE),""))</f>
        <v/>
      </c>
      <c r="O1001" t="str">
        <f>IF($A1001="","",IFERROR(VLOOKUP($A1001,Data_Raw!$A:$G,6,FALSE),""))</f>
        <v/>
      </c>
      <c r="P1001" t="str">
        <f>IF($A1001="","",IFERROR(VLOOKUP($A1001,Data_Raw!$A:$G,7,FALSE),""))</f>
        <v/>
      </c>
      <c r="Q1001" t="str">
        <f>IF($A1001="","",SUMIFS(AI_PF!$AP:$AP,AI_PF!$A:$A,$A1001))</f>
        <v/>
      </c>
      <c r="R1001" t="str">
        <f>IF($A1001="","",SUMIFS(AI_PF!$AW:$AW,AI_PF!$A:$A,$A1001))</f>
        <v/>
      </c>
      <c r="S1001" t="str">
        <f>IF($A1001="","",SUMIFS(AI_PF!$AZ:$AZ,AI_PF!$A:$A,$A1001))</f>
        <v/>
      </c>
      <c r="T1001" t="str">
        <f>IF($A1001="","",SUMIFS(AI_PF!$CA:$CA,AI_PF!$A:$A,$A1001))</f>
        <v/>
      </c>
      <c r="U1001" t="str">
        <f>IF($A1001="","",SUMIFS(AI_PF!$CE:$CE,AI_PF!$A:$A,$A1001))</f>
        <v/>
      </c>
      <c r="V1001" t="str">
        <f>IF($A1001="","",IFERROR(VLOOKUP($A1001,AI_PF!$A:$CO,93,FALSE),""))</f>
        <v/>
      </c>
      <c r="W1001" t="str">
        <f>IF($A1001="","",COUNTIF(AI_PF!$A:$A,$A1001))</f>
        <v/>
      </c>
      <c r="X1001" t="str">
        <f>IF($A1001="","",COUNTIF(LookThrough!$A:$A,J1001))</f>
        <v/>
      </c>
    </row>
    <row r="1002" spans="2:24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IF($A1002="","",IFERROR(VLOOKUP($A1002,Data_Raw!$A:$G,5,FALSE),""))</f>
        <v/>
      </c>
      <c r="O1002" t="str">
        <f>IF($A1002="","",IFERROR(VLOOKUP($A1002,Data_Raw!$A:$G,6,FALSE),""))</f>
        <v/>
      </c>
      <c r="P1002" t="str">
        <f>IF($A1002="","",IFERROR(VLOOKUP($A1002,Data_Raw!$A:$G,7,FALSE),""))</f>
        <v/>
      </c>
      <c r="Q1002" t="str">
        <f>IF($A1002="","",SUMIFS(AI_PF!$AP:$AP,AI_PF!$A:$A,$A1002))</f>
        <v/>
      </c>
      <c r="R1002" t="str">
        <f>IF($A1002="","",SUMIFS(AI_PF!$AW:$AW,AI_PF!$A:$A,$A1002))</f>
        <v/>
      </c>
      <c r="S1002" t="str">
        <f>IF($A1002="","",SUMIFS(AI_PF!$AZ:$AZ,AI_PF!$A:$A,$A1002))</f>
        <v/>
      </c>
      <c r="T1002" t="str">
        <f>IF($A1002="","",SUMIFS(AI_PF!$CA:$CA,AI_PF!$A:$A,$A1002))</f>
        <v/>
      </c>
      <c r="U1002" t="str">
        <f>IF($A1002="","",SUMIFS(AI_PF!$CE:$CE,AI_PF!$A:$A,$A1002))</f>
        <v/>
      </c>
      <c r="V1002" t="str">
        <f>IF($A1002="","",IFERROR(VLOOKUP($A1002,AI_PF!$A:$CO,93,FALSE),""))</f>
        <v/>
      </c>
      <c r="W1002" t="str">
        <f>IF($A1002="","",COUNTIF(AI_PF!$A:$A,$A1002))</f>
        <v/>
      </c>
      <c r="X1002" t="str">
        <f>IF($A1002="","",COUNTIF(LookThrough!$A:$A,J1002))</f>
        <v/>
      </c>
    </row>
    <row r="1003" spans="2:24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IF($A1003="","",IFERROR(VLOOKUP($A1003,Data_Raw!$A:$G,5,FALSE),""))</f>
        <v/>
      </c>
      <c r="O1003" t="str">
        <f>IF($A1003="","",IFERROR(VLOOKUP($A1003,Data_Raw!$A:$G,6,FALSE),""))</f>
        <v/>
      </c>
      <c r="P1003" t="str">
        <f>IF($A1003="","",IFERROR(VLOOKUP($A1003,Data_Raw!$A:$G,7,FALSE),""))</f>
        <v/>
      </c>
      <c r="Q1003" t="str">
        <f>IF($A1003="","",SUMIFS(AI_PF!$AP:$AP,AI_PF!$A:$A,$A1003))</f>
        <v/>
      </c>
      <c r="R1003" t="str">
        <f>IF($A1003="","",SUMIFS(AI_PF!$AW:$AW,AI_PF!$A:$A,$A1003))</f>
        <v/>
      </c>
      <c r="S1003" t="str">
        <f>IF($A1003="","",SUMIFS(AI_PF!$AZ:$AZ,AI_PF!$A:$A,$A1003))</f>
        <v/>
      </c>
      <c r="T1003" t="str">
        <f>IF($A1003="","",SUMIFS(AI_PF!$CA:$CA,AI_PF!$A:$A,$A1003))</f>
        <v/>
      </c>
      <c r="U1003" t="str">
        <f>IF($A1003="","",SUMIFS(AI_PF!$CE:$CE,AI_PF!$A:$A,$A1003))</f>
        <v/>
      </c>
      <c r="V1003" t="str">
        <f>IF($A1003="","",IFERROR(VLOOKUP($A1003,AI_PF!$A:$CO,93,FALSE),""))</f>
        <v/>
      </c>
      <c r="W1003" t="str">
        <f>IF($A1003="","",COUNTIF(AI_PF!$A:$A,$A1003))</f>
        <v/>
      </c>
      <c r="X1003" t="str">
        <f>IF($A1003="","",COUNTIF(LookThrough!$A:$A,J1003))</f>
        <v/>
      </c>
    </row>
    <row r="1004" spans="2:24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IF($A1004="","",IFERROR(VLOOKUP($A1004,Data_Raw!$A:$G,5,FALSE),""))</f>
        <v/>
      </c>
      <c r="O1004" t="str">
        <f>IF($A1004="","",IFERROR(VLOOKUP($A1004,Data_Raw!$A:$G,6,FALSE),""))</f>
        <v/>
      </c>
      <c r="P1004" t="str">
        <f>IF($A1004="","",IFERROR(VLOOKUP($A1004,Data_Raw!$A:$G,7,FALSE),""))</f>
        <v/>
      </c>
      <c r="Q1004" t="str">
        <f>IF($A1004="","",SUMIFS(AI_PF!$AP:$AP,AI_PF!$A:$A,$A1004))</f>
        <v/>
      </c>
      <c r="R1004" t="str">
        <f>IF($A1004="","",SUMIFS(AI_PF!$AW:$AW,AI_PF!$A:$A,$A1004))</f>
        <v/>
      </c>
      <c r="S1004" t="str">
        <f>IF($A1004="","",SUMIFS(AI_PF!$AZ:$AZ,AI_PF!$A:$A,$A1004))</f>
        <v/>
      </c>
      <c r="T1004" t="str">
        <f>IF($A1004="","",SUMIFS(AI_PF!$CA:$CA,AI_PF!$A:$A,$A1004))</f>
        <v/>
      </c>
      <c r="U1004" t="str">
        <f>IF($A1004="","",SUMIFS(AI_PF!$CE:$CE,AI_PF!$A:$A,$A1004))</f>
        <v/>
      </c>
      <c r="V1004" t="str">
        <f>IF($A1004="","",IFERROR(VLOOKUP($A1004,AI_PF!$A:$CO,93,FALSE),""))</f>
        <v/>
      </c>
      <c r="W1004" t="str">
        <f>IF($A1004="","",COUNTIF(AI_PF!$A:$A,$A1004))</f>
        <v/>
      </c>
      <c r="X1004" t="str">
        <f>IF($A1004="","",COUNTIF(LookThrough!$A:$A,J1004))</f>
        <v/>
      </c>
    </row>
    <row r="1005" spans="2:24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IF($A1005="","",IFERROR(VLOOKUP($A1005,Data_Raw!$A:$G,5,FALSE),""))</f>
        <v/>
      </c>
      <c r="O1005" t="str">
        <f>IF($A1005="","",IFERROR(VLOOKUP($A1005,Data_Raw!$A:$G,6,FALSE),""))</f>
        <v/>
      </c>
      <c r="P1005" t="str">
        <f>IF($A1005="","",IFERROR(VLOOKUP($A1005,Data_Raw!$A:$G,7,FALSE),""))</f>
        <v/>
      </c>
      <c r="Q1005" t="str">
        <f>IF($A1005="","",SUMIFS(AI_PF!$AP:$AP,AI_PF!$A:$A,$A1005))</f>
        <v/>
      </c>
      <c r="R1005" t="str">
        <f>IF($A1005="","",SUMIFS(AI_PF!$AW:$AW,AI_PF!$A:$A,$A1005))</f>
        <v/>
      </c>
      <c r="S1005" t="str">
        <f>IF($A1005="","",SUMIFS(AI_PF!$AZ:$AZ,AI_PF!$A:$A,$A1005))</f>
        <v/>
      </c>
      <c r="T1005" t="str">
        <f>IF($A1005="","",SUMIFS(AI_PF!$CA:$CA,AI_PF!$A:$A,$A1005))</f>
        <v/>
      </c>
      <c r="U1005" t="str">
        <f>IF($A1005="","",SUMIFS(AI_PF!$CE:$CE,AI_PF!$A:$A,$A1005))</f>
        <v/>
      </c>
      <c r="V1005" t="str">
        <f>IF($A1005="","",IFERROR(VLOOKUP($A1005,AI_PF!$A:$CO,93,FALSE),""))</f>
        <v/>
      </c>
      <c r="W1005" t="str">
        <f>IF($A1005="","",COUNTIF(AI_PF!$A:$A,$A1005))</f>
        <v/>
      </c>
      <c r="X1005" t="str">
        <f>IF($A1005="","",COUNTIF(LookThrough!$A:$A,J1005))</f>
        <v/>
      </c>
    </row>
    <row r="1006" spans="2:24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IF($A1006="","",IFERROR(VLOOKUP($A1006,Data_Raw!$A:$G,5,FALSE),""))</f>
        <v/>
      </c>
      <c r="O1006" t="str">
        <f>IF($A1006="","",IFERROR(VLOOKUP($A1006,Data_Raw!$A:$G,6,FALSE),""))</f>
        <v/>
      </c>
      <c r="P1006" t="str">
        <f>IF($A1006="","",IFERROR(VLOOKUP($A1006,Data_Raw!$A:$G,7,FALSE),""))</f>
        <v/>
      </c>
      <c r="Q1006" t="str">
        <f>IF($A1006="","",SUMIFS(AI_PF!$AP:$AP,AI_PF!$A:$A,$A1006))</f>
        <v/>
      </c>
      <c r="R1006" t="str">
        <f>IF($A1006="","",SUMIFS(AI_PF!$AW:$AW,AI_PF!$A:$A,$A1006))</f>
        <v/>
      </c>
      <c r="S1006" t="str">
        <f>IF($A1006="","",SUMIFS(AI_PF!$AZ:$AZ,AI_PF!$A:$A,$A1006))</f>
        <v/>
      </c>
      <c r="T1006" t="str">
        <f>IF($A1006="","",SUMIFS(AI_PF!$CA:$CA,AI_PF!$A:$A,$A1006))</f>
        <v/>
      </c>
      <c r="U1006" t="str">
        <f>IF($A1006="","",SUMIFS(AI_PF!$CE:$CE,AI_PF!$A:$A,$A1006))</f>
        <v/>
      </c>
      <c r="V1006" t="str">
        <f>IF($A1006="","",IFERROR(VLOOKUP($A1006,AI_PF!$A:$CO,93,FALSE),""))</f>
        <v/>
      </c>
      <c r="W1006" t="str">
        <f>IF($A1006="","",COUNTIF(AI_PF!$A:$A,$A1006))</f>
        <v/>
      </c>
      <c r="X1006" t="str">
        <f>IF($A1006="","",COUNTIF(LookThrough!$A:$A,J1006))</f>
        <v/>
      </c>
    </row>
    <row r="1007" spans="2:24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IF($A1007="","",IFERROR(VLOOKUP($A1007,Data_Raw!$A:$G,5,FALSE),""))</f>
        <v/>
      </c>
      <c r="O1007" t="str">
        <f>IF($A1007="","",IFERROR(VLOOKUP($A1007,Data_Raw!$A:$G,6,FALSE),""))</f>
        <v/>
      </c>
      <c r="P1007" t="str">
        <f>IF($A1007="","",IFERROR(VLOOKUP($A1007,Data_Raw!$A:$G,7,FALSE),""))</f>
        <v/>
      </c>
      <c r="Q1007" t="str">
        <f>IF($A1007="","",SUMIFS(AI_PF!$AP:$AP,AI_PF!$A:$A,$A1007))</f>
        <v/>
      </c>
      <c r="R1007" t="str">
        <f>IF($A1007="","",SUMIFS(AI_PF!$AW:$AW,AI_PF!$A:$A,$A1007))</f>
        <v/>
      </c>
      <c r="S1007" t="str">
        <f>IF($A1007="","",SUMIFS(AI_PF!$AZ:$AZ,AI_PF!$A:$A,$A1007))</f>
        <v/>
      </c>
      <c r="T1007" t="str">
        <f>IF($A1007="","",SUMIFS(AI_PF!$CA:$CA,AI_PF!$A:$A,$A1007))</f>
        <v/>
      </c>
      <c r="U1007" t="str">
        <f>IF($A1007="","",SUMIFS(AI_PF!$CE:$CE,AI_PF!$A:$A,$A1007))</f>
        <v/>
      </c>
      <c r="V1007" t="str">
        <f>IF($A1007="","",IFERROR(VLOOKUP($A1007,AI_PF!$A:$CO,93,FALSE),""))</f>
        <v/>
      </c>
      <c r="W1007" t="str">
        <f>IF($A1007="","",COUNTIF(AI_PF!$A:$A,$A1007))</f>
        <v/>
      </c>
      <c r="X1007" t="str">
        <f>IF($A1007="","",COUNTIF(LookThrough!$A:$A,J1007))</f>
        <v/>
      </c>
    </row>
    <row r="1008" spans="2:24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IF($A1008="","",IFERROR(VLOOKUP($A1008,Data_Raw!$A:$G,5,FALSE),""))</f>
        <v/>
      </c>
      <c r="O1008" t="str">
        <f>IF($A1008="","",IFERROR(VLOOKUP($A1008,Data_Raw!$A:$G,6,FALSE),""))</f>
        <v/>
      </c>
      <c r="P1008" t="str">
        <f>IF($A1008="","",IFERROR(VLOOKUP($A1008,Data_Raw!$A:$G,7,FALSE),""))</f>
        <v/>
      </c>
      <c r="Q1008" t="str">
        <f>IF($A1008="","",SUMIFS(AI_PF!$AP:$AP,AI_PF!$A:$A,$A1008))</f>
        <v/>
      </c>
      <c r="R1008" t="str">
        <f>IF($A1008="","",SUMIFS(AI_PF!$AW:$AW,AI_PF!$A:$A,$A1008))</f>
        <v/>
      </c>
      <c r="S1008" t="str">
        <f>IF($A1008="","",SUMIFS(AI_PF!$AZ:$AZ,AI_PF!$A:$A,$A1008))</f>
        <v/>
      </c>
      <c r="T1008" t="str">
        <f>IF($A1008="","",SUMIFS(AI_PF!$CA:$CA,AI_PF!$A:$A,$A1008))</f>
        <v/>
      </c>
      <c r="U1008" t="str">
        <f>IF($A1008="","",SUMIFS(AI_PF!$CE:$CE,AI_PF!$A:$A,$A1008))</f>
        <v/>
      </c>
      <c r="V1008" t="str">
        <f>IF($A1008="","",IFERROR(VLOOKUP($A1008,AI_PF!$A:$CO,93,FALSE),""))</f>
        <v/>
      </c>
      <c r="W1008" t="str">
        <f>IF($A1008="","",COUNTIF(AI_PF!$A:$A,$A1008))</f>
        <v/>
      </c>
      <c r="X1008" t="str">
        <f>IF($A1008="","",COUNTIF(LookThrough!$A:$A,J1008))</f>
        <v/>
      </c>
    </row>
    <row r="1009" spans="2:24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IF($A1009="","",IFERROR(VLOOKUP($A1009,Data_Raw!$A:$G,5,FALSE),""))</f>
        <v/>
      </c>
      <c r="O1009" t="str">
        <f>IF($A1009="","",IFERROR(VLOOKUP($A1009,Data_Raw!$A:$G,6,FALSE),""))</f>
        <v/>
      </c>
      <c r="P1009" t="str">
        <f>IF($A1009="","",IFERROR(VLOOKUP($A1009,Data_Raw!$A:$G,7,FALSE),""))</f>
        <v/>
      </c>
      <c r="Q1009" t="str">
        <f>IF($A1009="","",SUMIFS(AI_PF!$AP:$AP,AI_PF!$A:$A,$A1009))</f>
        <v/>
      </c>
      <c r="R1009" t="str">
        <f>IF($A1009="","",SUMIFS(AI_PF!$AW:$AW,AI_PF!$A:$A,$A1009))</f>
        <v/>
      </c>
      <c r="S1009" t="str">
        <f>IF($A1009="","",SUMIFS(AI_PF!$AZ:$AZ,AI_PF!$A:$A,$A1009))</f>
        <v/>
      </c>
      <c r="T1009" t="str">
        <f>IF($A1009="","",SUMIFS(AI_PF!$CA:$CA,AI_PF!$A:$A,$A1009))</f>
        <v/>
      </c>
      <c r="U1009" t="str">
        <f>IF($A1009="","",SUMIFS(AI_PF!$CE:$CE,AI_PF!$A:$A,$A1009))</f>
        <v/>
      </c>
      <c r="V1009" t="str">
        <f>IF($A1009="","",IFERROR(VLOOKUP($A1009,AI_PF!$A:$CO,93,FALSE),""))</f>
        <v/>
      </c>
      <c r="W1009" t="str">
        <f>IF($A1009="","",COUNTIF(AI_PF!$A:$A,$A1009))</f>
        <v/>
      </c>
      <c r="X1009" t="str">
        <f>IF($A1009="","",COUNTIF(LookThrough!$A:$A,J1009))</f>
        <v/>
      </c>
    </row>
    <row r="1010" spans="2:24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IF($A1010="","",IFERROR(VLOOKUP($A1010,Data_Raw!$A:$G,5,FALSE),""))</f>
        <v/>
      </c>
      <c r="O1010" t="str">
        <f>IF($A1010="","",IFERROR(VLOOKUP($A1010,Data_Raw!$A:$G,6,FALSE),""))</f>
        <v/>
      </c>
      <c r="P1010" t="str">
        <f>IF($A1010="","",IFERROR(VLOOKUP($A1010,Data_Raw!$A:$G,7,FALSE),""))</f>
        <v/>
      </c>
      <c r="Q1010" t="str">
        <f>IF($A1010="","",SUMIFS(AI_PF!$AP:$AP,AI_PF!$A:$A,$A1010))</f>
        <v/>
      </c>
      <c r="R1010" t="str">
        <f>IF($A1010="","",SUMIFS(AI_PF!$AW:$AW,AI_PF!$A:$A,$A1010))</f>
        <v/>
      </c>
      <c r="S1010" t="str">
        <f>IF($A1010="","",SUMIFS(AI_PF!$AZ:$AZ,AI_PF!$A:$A,$A1010))</f>
        <v/>
      </c>
      <c r="T1010" t="str">
        <f>IF($A1010="","",SUMIFS(AI_PF!$CA:$CA,AI_PF!$A:$A,$A1010))</f>
        <v/>
      </c>
      <c r="U1010" t="str">
        <f>IF($A1010="","",SUMIFS(AI_PF!$CE:$CE,AI_PF!$A:$A,$A1010))</f>
        <v/>
      </c>
      <c r="V1010" t="str">
        <f>IF($A1010="","",IFERROR(VLOOKUP($A1010,AI_PF!$A:$CO,93,FALSE),""))</f>
        <v/>
      </c>
      <c r="W1010" t="str">
        <f>IF($A1010="","",COUNTIF(AI_PF!$A:$A,$A1010))</f>
        <v/>
      </c>
      <c r="X1010" t="str">
        <f>IF($A1010="","",COUNTIF(LookThrough!$A:$A,J1010))</f>
        <v/>
      </c>
    </row>
    <row r="1011" spans="2:24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IF($A1011="","",IFERROR(VLOOKUP($A1011,Data_Raw!$A:$G,5,FALSE),""))</f>
        <v/>
      </c>
      <c r="O1011" t="str">
        <f>IF($A1011="","",IFERROR(VLOOKUP($A1011,Data_Raw!$A:$G,6,FALSE),""))</f>
        <v/>
      </c>
      <c r="P1011" t="str">
        <f>IF($A1011="","",IFERROR(VLOOKUP($A1011,Data_Raw!$A:$G,7,FALSE),""))</f>
        <v/>
      </c>
      <c r="Q1011" t="str">
        <f>IF($A1011="","",SUMIFS(AI_PF!$AP:$AP,AI_PF!$A:$A,$A1011))</f>
        <v/>
      </c>
      <c r="R1011" t="str">
        <f>IF($A1011="","",SUMIFS(AI_PF!$AW:$AW,AI_PF!$A:$A,$A1011))</f>
        <v/>
      </c>
      <c r="S1011" t="str">
        <f>IF($A1011="","",SUMIFS(AI_PF!$AZ:$AZ,AI_PF!$A:$A,$A1011))</f>
        <v/>
      </c>
      <c r="T1011" t="str">
        <f>IF($A1011="","",SUMIFS(AI_PF!$CA:$CA,AI_PF!$A:$A,$A1011))</f>
        <v/>
      </c>
      <c r="U1011" t="str">
        <f>IF($A1011="","",SUMIFS(AI_PF!$CE:$CE,AI_PF!$A:$A,$A1011))</f>
        <v/>
      </c>
      <c r="V1011" t="str">
        <f>IF($A1011="","",IFERROR(VLOOKUP($A1011,AI_PF!$A:$CO,93,FALSE),""))</f>
        <v/>
      </c>
      <c r="W1011" t="str">
        <f>IF($A1011="","",COUNTIF(AI_PF!$A:$A,$A1011))</f>
        <v/>
      </c>
      <c r="X1011" t="str">
        <f>IF($A1011="","",COUNTIF(LookThrough!$A:$A,J1011))</f>
        <v/>
      </c>
    </row>
    <row r="1012" spans="2:24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IF($A1012="","",IFERROR(VLOOKUP($A1012,Data_Raw!$A:$G,5,FALSE),""))</f>
        <v/>
      </c>
      <c r="O1012" t="str">
        <f>IF($A1012="","",IFERROR(VLOOKUP($A1012,Data_Raw!$A:$G,6,FALSE),""))</f>
        <v/>
      </c>
      <c r="P1012" t="str">
        <f>IF($A1012="","",IFERROR(VLOOKUP($A1012,Data_Raw!$A:$G,7,FALSE),""))</f>
        <v/>
      </c>
      <c r="Q1012" t="str">
        <f>IF($A1012="","",SUMIFS(AI_PF!$AP:$AP,AI_PF!$A:$A,$A1012))</f>
        <v/>
      </c>
      <c r="R1012" t="str">
        <f>IF($A1012="","",SUMIFS(AI_PF!$AW:$AW,AI_PF!$A:$A,$A1012))</f>
        <v/>
      </c>
      <c r="S1012" t="str">
        <f>IF($A1012="","",SUMIFS(AI_PF!$AZ:$AZ,AI_PF!$A:$A,$A1012))</f>
        <v/>
      </c>
      <c r="T1012" t="str">
        <f>IF($A1012="","",SUMIFS(AI_PF!$CA:$CA,AI_PF!$A:$A,$A1012))</f>
        <v/>
      </c>
      <c r="U1012" t="str">
        <f>IF($A1012="","",SUMIFS(AI_PF!$CE:$CE,AI_PF!$A:$A,$A1012))</f>
        <v/>
      </c>
      <c r="V1012" t="str">
        <f>IF($A1012="","",IFERROR(VLOOKUP($A1012,AI_PF!$A:$CO,93,FALSE),""))</f>
        <v/>
      </c>
      <c r="W1012" t="str">
        <f>IF($A1012="","",COUNTIF(AI_PF!$A:$A,$A1012))</f>
        <v/>
      </c>
      <c r="X1012" t="str">
        <f>IF($A1012="","",COUNTIF(LookThrough!$A:$A,J1012))</f>
        <v/>
      </c>
    </row>
    <row r="1013" spans="2:24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IF($A1013="","",IFERROR(VLOOKUP($A1013,Data_Raw!$A:$G,5,FALSE),""))</f>
        <v/>
      </c>
      <c r="O1013" t="str">
        <f>IF($A1013="","",IFERROR(VLOOKUP($A1013,Data_Raw!$A:$G,6,FALSE),""))</f>
        <v/>
      </c>
      <c r="P1013" t="str">
        <f>IF($A1013="","",IFERROR(VLOOKUP($A1013,Data_Raw!$A:$G,7,FALSE),""))</f>
        <v/>
      </c>
      <c r="Q1013" t="str">
        <f>IF($A1013="","",SUMIFS(AI_PF!$AP:$AP,AI_PF!$A:$A,$A1013))</f>
        <v/>
      </c>
      <c r="R1013" t="str">
        <f>IF($A1013="","",SUMIFS(AI_PF!$AW:$AW,AI_PF!$A:$A,$A1013))</f>
        <v/>
      </c>
      <c r="S1013" t="str">
        <f>IF($A1013="","",SUMIFS(AI_PF!$AZ:$AZ,AI_PF!$A:$A,$A1013))</f>
        <v/>
      </c>
      <c r="T1013" t="str">
        <f>IF($A1013="","",SUMIFS(AI_PF!$CA:$CA,AI_PF!$A:$A,$A1013))</f>
        <v/>
      </c>
      <c r="U1013" t="str">
        <f>IF($A1013="","",SUMIFS(AI_PF!$CE:$CE,AI_PF!$A:$A,$A1013))</f>
        <v/>
      </c>
      <c r="V1013" t="str">
        <f>IF($A1013="","",IFERROR(VLOOKUP($A1013,AI_PF!$A:$CO,93,FALSE),""))</f>
        <v/>
      </c>
      <c r="W1013" t="str">
        <f>IF($A1013="","",COUNTIF(AI_PF!$A:$A,$A1013))</f>
        <v/>
      </c>
      <c r="X1013" t="str">
        <f>IF($A1013="","",COUNTIF(LookThrough!$A:$A,J1013))</f>
        <v/>
      </c>
    </row>
    <row r="1014" spans="2:24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IF($A1014="","",IFERROR(VLOOKUP($A1014,Data_Raw!$A:$G,5,FALSE),""))</f>
        <v/>
      </c>
      <c r="O1014" t="str">
        <f>IF($A1014="","",IFERROR(VLOOKUP($A1014,Data_Raw!$A:$G,6,FALSE),""))</f>
        <v/>
      </c>
      <c r="P1014" t="str">
        <f>IF($A1014="","",IFERROR(VLOOKUP($A1014,Data_Raw!$A:$G,7,FALSE),""))</f>
        <v/>
      </c>
      <c r="Q1014" t="str">
        <f>IF($A1014="","",SUMIFS(AI_PF!$AP:$AP,AI_PF!$A:$A,$A1014))</f>
        <v/>
      </c>
      <c r="R1014" t="str">
        <f>IF($A1014="","",SUMIFS(AI_PF!$AW:$AW,AI_PF!$A:$A,$A1014))</f>
        <v/>
      </c>
      <c r="S1014" t="str">
        <f>IF($A1014="","",SUMIFS(AI_PF!$AZ:$AZ,AI_PF!$A:$A,$A1014))</f>
        <v/>
      </c>
      <c r="T1014" t="str">
        <f>IF($A1014="","",SUMIFS(AI_PF!$CA:$CA,AI_PF!$A:$A,$A1014))</f>
        <v/>
      </c>
      <c r="U1014" t="str">
        <f>IF($A1014="","",SUMIFS(AI_PF!$CE:$CE,AI_PF!$A:$A,$A1014))</f>
        <v/>
      </c>
      <c r="V1014" t="str">
        <f>IF($A1014="","",IFERROR(VLOOKUP($A1014,AI_PF!$A:$CO,93,FALSE),""))</f>
        <v/>
      </c>
      <c r="W1014" t="str">
        <f>IF($A1014="","",COUNTIF(AI_PF!$A:$A,$A1014))</f>
        <v/>
      </c>
      <c r="X1014" t="str">
        <f>IF($A1014="","",COUNTIF(LookThrough!$A:$A,J1014))</f>
        <v/>
      </c>
    </row>
    <row r="1015" spans="2:24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IF($A1015="","",IFERROR(VLOOKUP($A1015,Data_Raw!$A:$G,5,FALSE),""))</f>
        <v/>
      </c>
      <c r="O1015" t="str">
        <f>IF($A1015="","",IFERROR(VLOOKUP($A1015,Data_Raw!$A:$G,6,FALSE),""))</f>
        <v/>
      </c>
      <c r="P1015" t="str">
        <f>IF($A1015="","",IFERROR(VLOOKUP($A1015,Data_Raw!$A:$G,7,FALSE),""))</f>
        <v/>
      </c>
      <c r="Q1015" t="str">
        <f>IF($A1015="","",SUMIFS(AI_PF!$AP:$AP,AI_PF!$A:$A,$A1015))</f>
        <v/>
      </c>
      <c r="R1015" t="str">
        <f>IF($A1015="","",SUMIFS(AI_PF!$AW:$AW,AI_PF!$A:$A,$A1015))</f>
        <v/>
      </c>
      <c r="S1015" t="str">
        <f>IF($A1015="","",SUMIFS(AI_PF!$AZ:$AZ,AI_PF!$A:$A,$A1015))</f>
        <v/>
      </c>
      <c r="T1015" t="str">
        <f>IF($A1015="","",SUMIFS(AI_PF!$CA:$CA,AI_PF!$A:$A,$A1015))</f>
        <v/>
      </c>
      <c r="U1015" t="str">
        <f>IF($A1015="","",SUMIFS(AI_PF!$CE:$CE,AI_PF!$A:$A,$A1015))</f>
        <v/>
      </c>
      <c r="V1015" t="str">
        <f>IF($A1015="","",IFERROR(VLOOKUP($A1015,AI_PF!$A:$CO,93,FALSE),""))</f>
        <v/>
      </c>
      <c r="W1015" t="str">
        <f>IF($A1015="","",COUNTIF(AI_PF!$A:$A,$A1015))</f>
        <v/>
      </c>
      <c r="X1015" t="str">
        <f>IF($A1015="","",COUNTIF(LookThrough!$A:$A,J1015))</f>
        <v/>
      </c>
    </row>
    <row r="1016" spans="2:24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IF($A1016="","",IFERROR(VLOOKUP($A1016,Data_Raw!$A:$G,5,FALSE),""))</f>
        <v/>
      </c>
      <c r="O1016" t="str">
        <f>IF($A1016="","",IFERROR(VLOOKUP($A1016,Data_Raw!$A:$G,6,FALSE),""))</f>
        <v/>
      </c>
      <c r="P1016" t="str">
        <f>IF($A1016="","",IFERROR(VLOOKUP($A1016,Data_Raw!$A:$G,7,FALSE),""))</f>
        <v/>
      </c>
      <c r="Q1016" t="str">
        <f>IF($A1016="","",SUMIFS(AI_PF!$AP:$AP,AI_PF!$A:$A,$A1016))</f>
        <v/>
      </c>
      <c r="R1016" t="str">
        <f>IF($A1016="","",SUMIFS(AI_PF!$AW:$AW,AI_PF!$A:$A,$A1016))</f>
        <v/>
      </c>
      <c r="S1016" t="str">
        <f>IF($A1016="","",SUMIFS(AI_PF!$AZ:$AZ,AI_PF!$A:$A,$A1016))</f>
        <v/>
      </c>
      <c r="T1016" t="str">
        <f>IF($A1016="","",SUMIFS(AI_PF!$CA:$CA,AI_PF!$A:$A,$A1016))</f>
        <v/>
      </c>
      <c r="U1016" t="str">
        <f>IF($A1016="","",SUMIFS(AI_PF!$CE:$CE,AI_PF!$A:$A,$A1016))</f>
        <v/>
      </c>
      <c r="V1016" t="str">
        <f>IF($A1016="","",IFERROR(VLOOKUP($A1016,AI_PF!$A:$CO,93,FALSE),""))</f>
        <v/>
      </c>
      <c r="W1016" t="str">
        <f>IF($A1016="","",COUNTIF(AI_PF!$A:$A,$A1016))</f>
        <v/>
      </c>
      <c r="X1016" t="str">
        <f>IF($A1016="","",COUNTIF(LookThrough!$A:$A,J1016))</f>
        <v/>
      </c>
    </row>
    <row r="1017" spans="2:24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IF($A1017="","",IFERROR(VLOOKUP($A1017,Data_Raw!$A:$G,5,FALSE),""))</f>
        <v/>
      </c>
      <c r="O1017" t="str">
        <f>IF($A1017="","",IFERROR(VLOOKUP($A1017,Data_Raw!$A:$G,6,FALSE),""))</f>
        <v/>
      </c>
      <c r="P1017" t="str">
        <f>IF($A1017="","",IFERROR(VLOOKUP($A1017,Data_Raw!$A:$G,7,FALSE),""))</f>
        <v/>
      </c>
      <c r="Q1017" t="str">
        <f>IF($A1017="","",SUMIFS(AI_PF!$AP:$AP,AI_PF!$A:$A,$A1017))</f>
        <v/>
      </c>
      <c r="R1017" t="str">
        <f>IF($A1017="","",SUMIFS(AI_PF!$AW:$AW,AI_PF!$A:$A,$A1017))</f>
        <v/>
      </c>
      <c r="S1017" t="str">
        <f>IF($A1017="","",SUMIFS(AI_PF!$AZ:$AZ,AI_PF!$A:$A,$A1017))</f>
        <v/>
      </c>
      <c r="T1017" t="str">
        <f>IF($A1017="","",SUMIFS(AI_PF!$CA:$CA,AI_PF!$A:$A,$A1017))</f>
        <v/>
      </c>
      <c r="U1017" t="str">
        <f>IF($A1017="","",SUMIFS(AI_PF!$CE:$CE,AI_PF!$A:$A,$A1017))</f>
        <v/>
      </c>
      <c r="V1017" t="str">
        <f>IF($A1017="","",IFERROR(VLOOKUP($A1017,AI_PF!$A:$CO,93,FALSE),""))</f>
        <v/>
      </c>
      <c r="W1017" t="str">
        <f>IF($A1017="","",COUNTIF(AI_PF!$A:$A,$A1017))</f>
        <v/>
      </c>
      <c r="X1017" t="str">
        <f>IF($A1017="","",COUNTIF(LookThrough!$A:$A,J1017))</f>
        <v/>
      </c>
    </row>
    <row r="1018" spans="2:24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IF($A1018="","",IFERROR(VLOOKUP($A1018,Data_Raw!$A:$G,5,FALSE),""))</f>
        <v/>
      </c>
      <c r="O1018" t="str">
        <f>IF($A1018="","",IFERROR(VLOOKUP($A1018,Data_Raw!$A:$G,6,FALSE),""))</f>
        <v/>
      </c>
      <c r="P1018" t="str">
        <f>IF($A1018="","",IFERROR(VLOOKUP($A1018,Data_Raw!$A:$G,7,FALSE),""))</f>
        <v/>
      </c>
      <c r="Q1018" t="str">
        <f>IF($A1018="","",SUMIFS(AI_PF!$AP:$AP,AI_PF!$A:$A,$A1018))</f>
        <v/>
      </c>
      <c r="R1018" t="str">
        <f>IF($A1018="","",SUMIFS(AI_PF!$AW:$AW,AI_PF!$A:$A,$A1018))</f>
        <v/>
      </c>
      <c r="S1018" t="str">
        <f>IF($A1018="","",SUMIFS(AI_PF!$AZ:$AZ,AI_PF!$A:$A,$A1018))</f>
        <v/>
      </c>
      <c r="T1018" t="str">
        <f>IF($A1018="","",SUMIFS(AI_PF!$CA:$CA,AI_PF!$A:$A,$A1018))</f>
        <v/>
      </c>
      <c r="U1018" t="str">
        <f>IF($A1018="","",SUMIFS(AI_PF!$CE:$CE,AI_PF!$A:$A,$A1018))</f>
        <v/>
      </c>
      <c r="V1018" t="str">
        <f>IF($A1018="","",IFERROR(VLOOKUP($A1018,AI_PF!$A:$CO,93,FALSE),""))</f>
        <v/>
      </c>
      <c r="W1018" t="str">
        <f>IF($A1018="","",COUNTIF(AI_PF!$A:$A,$A1018))</f>
        <v/>
      </c>
      <c r="X1018" t="str">
        <f>IF($A1018="","",COUNTIF(LookThrough!$A:$A,J1018))</f>
        <v/>
      </c>
    </row>
    <row r="1019" spans="2:24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IF($A1019="","",IFERROR(VLOOKUP($A1019,Data_Raw!$A:$G,5,FALSE),""))</f>
        <v/>
      </c>
      <c r="O1019" t="str">
        <f>IF($A1019="","",IFERROR(VLOOKUP($A1019,Data_Raw!$A:$G,6,FALSE),""))</f>
        <v/>
      </c>
      <c r="P1019" t="str">
        <f>IF($A1019="","",IFERROR(VLOOKUP($A1019,Data_Raw!$A:$G,7,FALSE),""))</f>
        <v/>
      </c>
      <c r="Q1019" t="str">
        <f>IF($A1019="","",SUMIFS(AI_PF!$AP:$AP,AI_PF!$A:$A,$A1019))</f>
        <v/>
      </c>
      <c r="R1019" t="str">
        <f>IF($A1019="","",SUMIFS(AI_PF!$AW:$AW,AI_PF!$A:$A,$A1019))</f>
        <v/>
      </c>
      <c r="S1019" t="str">
        <f>IF($A1019="","",SUMIFS(AI_PF!$AZ:$AZ,AI_PF!$A:$A,$A1019))</f>
        <v/>
      </c>
      <c r="T1019" t="str">
        <f>IF($A1019="","",SUMIFS(AI_PF!$CA:$CA,AI_PF!$A:$A,$A1019))</f>
        <v/>
      </c>
      <c r="U1019" t="str">
        <f>IF($A1019="","",SUMIFS(AI_PF!$CE:$CE,AI_PF!$A:$A,$A1019))</f>
        <v/>
      </c>
      <c r="V1019" t="str">
        <f>IF($A1019="","",IFERROR(VLOOKUP($A1019,AI_PF!$A:$CO,93,FALSE),""))</f>
        <v/>
      </c>
      <c r="W1019" t="str">
        <f>IF($A1019="","",COUNTIF(AI_PF!$A:$A,$A1019))</f>
        <v/>
      </c>
      <c r="X1019" t="str">
        <f>IF($A1019="","",COUNTIF(LookThrough!$A:$A,J1019))</f>
        <v/>
      </c>
    </row>
    <row r="1020" spans="2:24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IF($A1020="","",IFERROR(VLOOKUP($A1020,Data_Raw!$A:$G,5,FALSE),""))</f>
        <v/>
      </c>
      <c r="O1020" t="str">
        <f>IF($A1020="","",IFERROR(VLOOKUP($A1020,Data_Raw!$A:$G,6,FALSE),""))</f>
        <v/>
      </c>
      <c r="P1020" t="str">
        <f>IF($A1020="","",IFERROR(VLOOKUP($A1020,Data_Raw!$A:$G,7,FALSE),""))</f>
        <v/>
      </c>
      <c r="Q1020" t="str">
        <f>IF($A1020="","",SUMIFS(AI_PF!$AP:$AP,AI_PF!$A:$A,$A1020))</f>
        <v/>
      </c>
      <c r="R1020" t="str">
        <f>IF($A1020="","",SUMIFS(AI_PF!$AW:$AW,AI_PF!$A:$A,$A1020))</f>
        <v/>
      </c>
      <c r="S1020" t="str">
        <f>IF($A1020="","",SUMIFS(AI_PF!$AZ:$AZ,AI_PF!$A:$A,$A1020))</f>
        <v/>
      </c>
      <c r="T1020" t="str">
        <f>IF($A1020="","",SUMIFS(AI_PF!$CA:$CA,AI_PF!$A:$A,$A1020))</f>
        <v/>
      </c>
      <c r="U1020" t="str">
        <f>IF($A1020="","",SUMIFS(AI_PF!$CE:$CE,AI_PF!$A:$A,$A1020))</f>
        <v/>
      </c>
      <c r="V1020" t="str">
        <f>IF($A1020="","",IFERROR(VLOOKUP($A1020,AI_PF!$A:$CO,93,FALSE),""))</f>
        <v/>
      </c>
      <c r="W1020" t="str">
        <f>IF($A1020="","",COUNTIF(AI_PF!$A:$A,$A1020))</f>
        <v/>
      </c>
      <c r="X1020" t="str">
        <f>IF($A1020="","",COUNTIF(LookThrough!$A:$A,J1020))</f>
        <v/>
      </c>
    </row>
    <row r="1021" spans="2:24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IF($A1021="","",IFERROR(VLOOKUP($A1021,Data_Raw!$A:$G,5,FALSE),""))</f>
        <v/>
      </c>
      <c r="O1021" t="str">
        <f>IF($A1021="","",IFERROR(VLOOKUP($A1021,Data_Raw!$A:$G,6,FALSE),""))</f>
        <v/>
      </c>
      <c r="P1021" t="str">
        <f>IF($A1021="","",IFERROR(VLOOKUP($A1021,Data_Raw!$A:$G,7,FALSE),""))</f>
        <v/>
      </c>
      <c r="Q1021" t="str">
        <f>IF($A1021="","",SUMIFS(AI_PF!$AP:$AP,AI_PF!$A:$A,$A1021))</f>
        <v/>
      </c>
      <c r="R1021" t="str">
        <f>IF($A1021="","",SUMIFS(AI_PF!$AW:$AW,AI_PF!$A:$A,$A1021))</f>
        <v/>
      </c>
      <c r="S1021" t="str">
        <f>IF($A1021="","",SUMIFS(AI_PF!$AZ:$AZ,AI_PF!$A:$A,$A1021))</f>
        <v/>
      </c>
      <c r="T1021" t="str">
        <f>IF($A1021="","",SUMIFS(AI_PF!$CA:$CA,AI_PF!$A:$A,$A1021))</f>
        <v/>
      </c>
      <c r="U1021" t="str">
        <f>IF($A1021="","",SUMIFS(AI_PF!$CE:$CE,AI_PF!$A:$A,$A1021))</f>
        <v/>
      </c>
      <c r="V1021" t="str">
        <f>IF($A1021="","",IFERROR(VLOOKUP($A1021,AI_PF!$A:$CO,93,FALSE),""))</f>
        <v/>
      </c>
      <c r="W1021" t="str">
        <f>IF($A1021="","",COUNTIF(AI_PF!$A:$A,$A1021))</f>
        <v/>
      </c>
      <c r="X1021" t="str">
        <f>IF($A1021="","",COUNTIF(LookThrough!$A:$A,J1021))</f>
        <v/>
      </c>
    </row>
    <row r="1022" spans="2:24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IF($A1022="","",IFERROR(VLOOKUP($A1022,Data_Raw!$A:$G,5,FALSE),""))</f>
        <v/>
      </c>
      <c r="O1022" t="str">
        <f>IF($A1022="","",IFERROR(VLOOKUP($A1022,Data_Raw!$A:$G,6,FALSE),""))</f>
        <v/>
      </c>
      <c r="P1022" t="str">
        <f>IF($A1022="","",IFERROR(VLOOKUP($A1022,Data_Raw!$A:$G,7,FALSE),""))</f>
        <v/>
      </c>
      <c r="Q1022" t="str">
        <f>IF($A1022="","",SUMIFS(AI_PF!$AP:$AP,AI_PF!$A:$A,$A1022))</f>
        <v/>
      </c>
      <c r="R1022" t="str">
        <f>IF($A1022="","",SUMIFS(AI_PF!$AW:$AW,AI_PF!$A:$A,$A1022))</f>
        <v/>
      </c>
      <c r="S1022" t="str">
        <f>IF($A1022="","",SUMIFS(AI_PF!$AZ:$AZ,AI_PF!$A:$A,$A1022))</f>
        <v/>
      </c>
      <c r="T1022" t="str">
        <f>IF($A1022="","",SUMIFS(AI_PF!$CA:$CA,AI_PF!$A:$A,$A1022))</f>
        <v/>
      </c>
      <c r="U1022" t="str">
        <f>IF($A1022="","",SUMIFS(AI_PF!$CE:$CE,AI_PF!$A:$A,$A1022))</f>
        <v/>
      </c>
      <c r="V1022" t="str">
        <f>IF($A1022="","",IFERROR(VLOOKUP($A1022,AI_PF!$A:$CO,93,FALSE),""))</f>
        <v/>
      </c>
      <c r="W1022" t="str">
        <f>IF($A1022="","",COUNTIF(AI_PF!$A:$A,$A1022))</f>
        <v/>
      </c>
      <c r="X1022" t="str">
        <f>IF($A1022="","",COUNTIF(LookThrough!$A:$A,J1022))</f>
        <v/>
      </c>
    </row>
    <row r="1023" spans="2:24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IF($A1023="","",IFERROR(VLOOKUP($A1023,Data_Raw!$A:$G,5,FALSE),""))</f>
        <v/>
      </c>
      <c r="O1023" t="str">
        <f>IF($A1023="","",IFERROR(VLOOKUP($A1023,Data_Raw!$A:$G,6,FALSE),""))</f>
        <v/>
      </c>
      <c r="P1023" t="str">
        <f>IF($A1023="","",IFERROR(VLOOKUP($A1023,Data_Raw!$A:$G,7,FALSE),""))</f>
        <v/>
      </c>
      <c r="Q1023" t="str">
        <f>IF($A1023="","",SUMIFS(AI_PF!$AP:$AP,AI_PF!$A:$A,$A1023))</f>
        <v/>
      </c>
      <c r="R1023" t="str">
        <f>IF($A1023="","",SUMIFS(AI_PF!$AW:$AW,AI_PF!$A:$A,$A1023))</f>
        <v/>
      </c>
      <c r="S1023" t="str">
        <f>IF($A1023="","",SUMIFS(AI_PF!$AZ:$AZ,AI_PF!$A:$A,$A1023))</f>
        <v/>
      </c>
      <c r="T1023" t="str">
        <f>IF($A1023="","",SUMIFS(AI_PF!$CA:$CA,AI_PF!$A:$A,$A1023))</f>
        <v/>
      </c>
      <c r="U1023" t="str">
        <f>IF($A1023="","",SUMIFS(AI_PF!$CE:$CE,AI_PF!$A:$A,$A1023))</f>
        <v/>
      </c>
      <c r="V1023" t="str">
        <f>IF($A1023="","",IFERROR(VLOOKUP($A1023,AI_PF!$A:$CO,93,FALSE),""))</f>
        <v/>
      </c>
      <c r="W1023" t="str">
        <f>IF($A1023="","",COUNTIF(AI_PF!$A:$A,$A1023))</f>
        <v/>
      </c>
      <c r="X1023" t="str">
        <f>IF($A1023="","",COUNTIF(LookThrough!$A:$A,J1023))</f>
        <v/>
      </c>
    </row>
    <row r="1024" spans="2:24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IF($A1024="","",IFERROR(VLOOKUP($A1024,Data_Raw!$A:$G,5,FALSE),""))</f>
        <v/>
      </c>
      <c r="O1024" t="str">
        <f>IF($A1024="","",IFERROR(VLOOKUP($A1024,Data_Raw!$A:$G,6,FALSE),""))</f>
        <v/>
      </c>
      <c r="P1024" t="str">
        <f>IF($A1024="","",IFERROR(VLOOKUP($A1024,Data_Raw!$A:$G,7,FALSE),""))</f>
        <v/>
      </c>
      <c r="Q1024" t="str">
        <f>IF($A1024="","",SUMIFS(AI_PF!$AP:$AP,AI_PF!$A:$A,$A1024))</f>
        <v/>
      </c>
      <c r="R1024" t="str">
        <f>IF($A1024="","",SUMIFS(AI_PF!$AW:$AW,AI_PF!$A:$A,$A1024))</f>
        <v/>
      </c>
      <c r="S1024" t="str">
        <f>IF($A1024="","",SUMIFS(AI_PF!$AZ:$AZ,AI_PF!$A:$A,$A1024))</f>
        <v/>
      </c>
      <c r="T1024" t="str">
        <f>IF($A1024="","",SUMIFS(AI_PF!$CA:$CA,AI_PF!$A:$A,$A1024))</f>
        <v/>
      </c>
      <c r="U1024" t="str">
        <f>IF($A1024="","",SUMIFS(AI_PF!$CE:$CE,AI_PF!$A:$A,$A1024))</f>
        <v/>
      </c>
      <c r="V1024" t="str">
        <f>IF($A1024="","",IFERROR(VLOOKUP($A1024,AI_PF!$A:$CO,93,FALSE),""))</f>
        <v/>
      </c>
      <c r="W1024" t="str">
        <f>IF($A1024="","",COUNTIF(AI_PF!$A:$A,$A1024))</f>
        <v/>
      </c>
      <c r="X1024" t="str">
        <f>IF($A1024="","",COUNTIF(LookThrough!$A:$A,J1024))</f>
        <v/>
      </c>
    </row>
    <row r="1025" spans="2:24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IF($A1025="","",IFERROR(VLOOKUP($A1025,Data_Raw!$A:$G,5,FALSE),""))</f>
        <v/>
      </c>
      <c r="O1025" t="str">
        <f>IF($A1025="","",IFERROR(VLOOKUP($A1025,Data_Raw!$A:$G,6,FALSE),""))</f>
        <v/>
      </c>
      <c r="P1025" t="str">
        <f>IF($A1025="","",IFERROR(VLOOKUP($A1025,Data_Raw!$A:$G,7,FALSE),""))</f>
        <v/>
      </c>
      <c r="Q1025" t="str">
        <f>IF($A1025="","",SUMIFS(AI_PF!$AP:$AP,AI_PF!$A:$A,$A1025))</f>
        <v/>
      </c>
      <c r="R1025" t="str">
        <f>IF($A1025="","",SUMIFS(AI_PF!$AW:$AW,AI_PF!$A:$A,$A1025))</f>
        <v/>
      </c>
      <c r="S1025" t="str">
        <f>IF($A1025="","",SUMIFS(AI_PF!$AZ:$AZ,AI_PF!$A:$A,$A1025))</f>
        <v/>
      </c>
      <c r="T1025" t="str">
        <f>IF($A1025="","",SUMIFS(AI_PF!$CA:$CA,AI_PF!$A:$A,$A1025))</f>
        <v/>
      </c>
      <c r="U1025" t="str">
        <f>IF($A1025="","",SUMIFS(AI_PF!$CE:$CE,AI_PF!$A:$A,$A1025))</f>
        <v/>
      </c>
      <c r="V1025" t="str">
        <f>IF($A1025="","",IFERROR(VLOOKUP($A1025,AI_PF!$A:$CO,93,FALSE),""))</f>
        <v/>
      </c>
      <c r="W1025" t="str">
        <f>IF($A1025="","",COUNTIF(AI_PF!$A:$A,$A1025))</f>
        <v/>
      </c>
      <c r="X1025" t="str">
        <f>IF($A1025="","",COUNTIF(LookThrough!$A:$A,J1025))</f>
        <v/>
      </c>
    </row>
    <row r="1026" spans="2:24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IF($A1026="","",IFERROR(VLOOKUP($A1026,Data_Raw!$A:$G,5,FALSE),""))</f>
        <v/>
      </c>
      <c r="O1026" t="str">
        <f>IF($A1026="","",IFERROR(VLOOKUP($A1026,Data_Raw!$A:$G,6,FALSE),""))</f>
        <v/>
      </c>
      <c r="P1026" t="str">
        <f>IF($A1026="","",IFERROR(VLOOKUP($A1026,Data_Raw!$A:$G,7,FALSE),""))</f>
        <v/>
      </c>
      <c r="Q1026" t="str">
        <f>IF($A1026="","",SUMIFS(AI_PF!$AP:$AP,AI_PF!$A:$A,$A1026))</f>
        <v/>
      </c>
      <c r="R1026" t="str">
        <f>IF($A1026="","",SUMIFS(AI_PF!$AW:$AW,AI_PF!$A:$A,$A1026))</f>
        <v/>
      </c>
      <c r="S1026" t="str">
        <f>IF($A1026="","",SUMIFS(AI_PF!$AZ:$AZ,AI_PF!$A:$A,$A1026))</f>
        <v/>
      </c>
      <c r="T1026" t="str">
        <f>IF($A1026="","",SUMIFS(AI_PF!$CA:$CA,AI_PF!$A:$A,$A1026))</f>
        <v/>
      </c>
      <c r="U1026" t="str">
        <f>IF($A1026="","",SUMIFS(AI_PF!$CE:$CE,AI_PF!$A:$A,$A1026))</f>
        <v/>
      </c>
      <c r="V1026" t="str">
        <f>IF($A1026="","",IFERROR(VLOOKUP($A1026,AI_PF!$A:$CO,93,FALSE),""))</f>
        <v/>
      </c>
      <c r="W1026" t="str">
        <f>IF($A1026="","",COUNTIF(AI_PF!$A:$A,$A1026))</f>
        <v/>
      </c>
      <c r="X1026" t="str">
        <f>IF($A1026="","",COUNTIF(LookThrough!$A:$A,J1026))</f>
        <v/>
      </c>
    </row>
    <row r="1027" spans="2:24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IF($A1027="","",IFERROR(VLOOKUP($A1027,Data_Raw!$A:$G,5,FALSE),""))</f>
        <v/>
      </c>
      <c r="O1027" t="str">
        <f>IF($A1027="","",IFERROR(VLOOKUP($A1027,Data_Raw!$A:$G,6,FALSE),""))</f>
        <v/>
      </c>
      <c r="P1027" t="str">
        <f>IF($A1027="","",IFERROR(VLOOKUP($A1027,Data_Raw!$A:$G,7,FALSE),""))</f>
        <v/>
      </c>
      <c r="Q1027" t="str">
        <f>IF($A1027="","",SUMIFS(AI_PF!$AP:$AP,AI_PF!$A:$A,$A1027))</f>
        <v/>
      </c>
      <c r="R1027" t="str">
        <f>IF($A1027="","",SUMIFS(AI_PF!$AW:$AW,AI_PF!$A:$A,$A1027))</f>
        <v/>
      </c>
      <c r="S1027" t="str">
        <f>IF($A1027="","",SUMIFS(AI_PF!$AZ:$AZ,AI_PF!$A:$A,$A1027))</f>
        <v/>
      </c>
      <c r="T1027" t="str">
        <f>IF($A1027="","",SUMIFS(AI_PF!$CA:$CA,AI_PF!$A:$A,$A1027))</f>
        <v/>
      </c>
      <c r="U1027" t="str">
        <f>IF($A1027="","",SUMIFS(AI_PF!$CE:$CE,AI_PF!$A:$A,$A1027))</f>
        <v/>
      </c>
      <c r="V1027" t="str">
        <f>IF($A1027="","",IFERROR(VLOOKUP($A1027,AI_PF!$A:$CO,93,FALSE),""))</f>
        <v/>
      </c>
      <c r="W1027" t="str">
        <f>IF($A1027="","",COUNTIF(AI_PF!$A:$A,$A1027))</f>
        <v/>
      </c>
      <c r="X1027" t="str">
        <f>IF($A1027="","",COUNTIF(LookThrough!$A:$A,J1027))</f>
        <v/>
      </c>
    </row>
    <row r="1028" spans="2:24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IF($A1028="","",IFERROR(VLOOKUP($A1028,Data_Raw!$A:$G,5,FALSE),""))</f>
        <v/>
      </c>
      <c r="O1028" t="str">
        <f>IF($A1028="","",IFERROR(VLOOKUP($A1028,Data_Raw!$A:$G,6,FALSE),""))</f>
        <v/>
      </c>
      <c r="P1028" t="str">
        <f>IF($A1028="","",IFERROR(VLOOKUP($A1028,Data_Raw!$A:$G,7,FALSE),""))</f>
        <v/>
      </c>
      <c r="Q1028" t="str">
        <f>IF($A1028="","",SUMIFS(AI_PF!$AP:$AP,AI_PF!$A:$A,$A1028))</f>
        <v/>
      </c>
      <c r="R1028" t="str">
        <f>IF($A1028="","",SUMIFS(AI_PF!$AW:$AW,AI_PF!$A:$A,$A1028))</f>
        <v/>
      </c>
      <c r="S1028" t="str">
        <f>IF($A1028="","",SUMIFS(AI_PF!$AZ:$AZ,AI_PF!$A:$A,$A1028))</f>
        <v/>
      </c>
      <c r="T1028" t="str">
        <f>IF($A1028="","",SUMIFS(AI_PF!$CA:$CA,AI_PF!$A:$A,$A1028))</f>
        <v/>
      </c>
      <c r="U1028" t="str">
        <f>IF($A1028="","",SUMIFS(AI_PF!$CE:$CE,AI_PF!$A:$A,$A1028))</f>
        <v/>
      </c>
      <c r="V1028" t="str">
        <f>IF($A1028="","",IFERROR(VLOOKUP($A1028,AI_PF!$A:$CO,93,FALSE),""))</f>
        <v/>
      </c>
      <c r="W1028" t="str">
        <f>IF($A1028="","",COUNTIF(AI_PF!$A:$A,$A1028))</f>
        <v/>
      </c>
      <c r="X1028" t="str">
        <f>IF($A1028="","",COUNTIF(LookThrough!$A:$A,J1028))</f>
        <v/>
      </c>
    </row>
    <row r="1029" spans="2:24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IF($A1029="","",IFERROR(VLOOKUP($A1029,Data_Raw!$A:$G,5,FALSE),""))</f>
        <v/>
      </c>
      <c r="O1029" t="str">
        <f>IF($A1029="","",IFERROR(VLOOKUP($A1029,Data_Raw!$A:$G,6,FALSE),""))</f>
        <v/>
      </c>
      <c r="P1029" t="str">
        <f>IF($A1029="","",IFERROR(VLOOKUP($A1029,Data_Raw!$A:$G,7,FALSE),""))</f>
        <v/>
      </c>
      <c r="Q1029" t="str">
        <f>IF($A1029="","",SUMIFS(AI_PF!$AP:$AP,AI_PF!$A:$A,$A1029))</f>
        <v/>
      </c>
      <c r="R1029" t="str">
        <f>IF($A1029="","",SUMIFS(AI_PF!$AW:$AW,AI_PF!$A:$A,$A1029))</f>
        <v/>
      </c>
      <c r="S1029" t="str">
        <f>IF($A1029="","",SUMIFS(AI_PF!$AZ:$AZ,AI_PF!$A:$A,$A1029))</f>
        <v/>
      </c>
      <c r="T1029" t="str">
        <f>IF($A1029="","",SUMIFS(AI_PF!$CA:$CA,AI_PF!$A:$A,$A1029))</f>
        <v/>
      </c>
      <c r="U1029" t="str">
        <f>IF($A1029="","",SUMIFS(AI_PF!$CE:$CE,AI_PF!$A:$A,$A1029))</f>
        <v/>
      </c>
      <c r="V1029" t="str">
        <f>IF($A1029="","",IFERROR(VLOOKUP($A1029,AI_PF!$A:$CO,93,FALSE),""))</f>
        <v/>
      </c>
      <c r="W1029" t="str">
        <f>IF($A1029="","",COUNTIF(AI_PF!$A:$A,$A1029))</f>
        <v/>
      </c>
      <c r="X1029" t="str">
        <f>IF($A1029="","",COUNTIF(LookThrough!$A:$A,J1029))</f>
        <v/>
      </c>
    </row>
    <row r="1030" spans="2:24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IF($A1030="","",IFERROR(VLOOKUP($A1030,Data_Raw!$A:$G,5,FALSE),""))</f>
        <v/>
      </c>
      <c r="O1030" t="str">
        <f>IF($A1030="","",IFERROR(VLOOKUP($A1030,Data_Raw!$A:$G,6,FALSE),""))</f>
        <v/>
      </c>
      <c r="P1030" t="str">
        <f>IF($A1030="","",IFERROR(VLOOKUP($A1030,Data_Raw!$A:$G,7,FALSE),""))</f>
        <v/>
      </c>
      <c r="Q1030" t="str">
        <f>IF($A1030="","",SUMIFS(AI_PF!$AP:$AP,AI_PF!$A:$A,$A1030))</f>
        <v/>
      </c>
      <c r="R1030" t="str">
        <f>IF($A1030="","",SUMIFS(AI_PF!$AW:$AW,AI_PF!$A:$A,$A1030))</f>
        <v/>
      </c>
      <c r="S1030" t="str">
        <f>IF($A1030="","",SUMIFS(AI_PF!$AZ:$AZ,AI_PF!$A:$A,$A1030))</f>
        <v/>
      </c>
      <c r="T1030" t="str">
        <f>IF($A1030="","",SUMIFS(AI_PF!$CA:$CA,AI_PF!$A:$A,$A1030))</f>
        <v/>
      </c>
      <c r="U1030" t="str">
        <f>IF($A1030="","",SUMIFS(AI_PF!$CE:$CE,AI_PF!$A:$A,$A1030))</f>
        <v/>
      </c>
      <c r="V1030" t="str">
        <f>IF($A1030="","",IFERROR(VLOOKUP($A1030,AI_PF!$A:$CO,93,FALSE),""))</f>
        <v/>
      </c>
      <c r="W1030" t="str">
        <f>IF($A1030="","",COUNTIF(AI_PF!$A:$A,$A1030))</f>
        <v/>
      </c>
      <c r="X1030" t="str">
        <f>IF($A1030="","",COUNTIF(LookThrough!$A:$A,J1030))</f>
        <v/>
      </c>
    </row>
    <row r="1031" spans="2:24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IF($A1031="","",IFERROR(VLOOKUP($A1031,Data_Raw!$A:$G,5,FALSE),""))</f>
        <v/>
      </c>
      <c r="O1031" t="str">
        <f>IF($A1031="","",IFERROR(VLOOKUP($A1031,Data_Raw!$A:$G,6,FALSE),""))</f>
        <v/>
      </c>
      <c r="P1031" t="str">
        <f>IF($A1031="","",IFERROR(VLOOKUP($A1031,Data_Raw!$A:$G,7,FALSE),""))</f>
        <v/>
      </c>
      <c r="Q1031" t="str">
        <f>IF($A1031="","",SUMIFS(AI_PF!$AP:$AP,AI_PF!$A:$A,$A1031))</f>
        <v/>
      </c>
      <c r="R1031" t="str">
        <f>IF($A1031="","",SUMIFS(AI_PF!$AW:$AW,AI_PF!$A:$A,$A1031))</f>
        <v/>
      </c>
      <c r="S1031" t="str">
        <f>IF($A1031="","",SUMIFS(AI_PF!$AZ:$AZ,AI_PF!$A:$A,$A1031))</f>
        <v/>
      </c>
      <c r="T1031" t="str">
        <f>IF($A1031="","",SUMIFS(AI_PF!$CA:$CA,AI_PF!$A:$A,$A1031))</f>
        <v/>
      </c>
      <c r="U1031" t="str">
        <f>IF($A1031="","",SUMIFS(AI_PF!$CE:$CE,AI_PF!$A:$A,$A1031))</f>
        <v/>
      </c>
      <c r="V1031" t="str">
        <f>IF($A1031="","",IFERROR(VLOOKUP($A1031,AI_PF!$A:$CO,93,FALSE),""))</f>
        <v/>
      </c>
      <c r="W1031" t="str">
        <f>IF($A1031="","",COUNTIF(AI_PF!$A:$A,$A1031))</f>
        <v/>
      </c>
      <c r="X1031" t="str">
        <f>IF($A1031="","",COUNTIF(LookThrough!$A:$A,J1031))</f>
        <v/>
      </c>
    </row>
    <row r="1032" spans="2:24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IF($A1032="","",IFERROR(VLOOKUP($A1032,Data_Raw!$A:$G,5,FALSE),""))</f>
        <v/>
      </c>
      <c r="O1032" t="str">
        <f>IF($A1032="","",IFERROR(VLOOKUP($A1032,Data_Raw!$A:$G,6,FALSE),""))</f>
        <v/>
      </c>
      <c r="P1032" t="str">
        <f>IF($A1032="","",IFERROR(VLOOKUP($A1032,Data_Raw!$A:$G,7,FALSE),""))</f>
        <v/>
      </c>
      <c r="Q1032" t="str">
        <f>IF($A1032="","",SUMIFS(AI_PF!$AP:$AP,AI_PF!$A:$A,$A1032))</f>
        <v/>
      </c>
      <c r="R1032" t="str">
        <f>IF($A1032="","",SUMIFS(AI_PF!$AW:$AW,AI_PF!$A:$A,$A1032))</f>
        <v/>
      </c>
      <c r="S1032" t="str">
        <f>IF($A1032="","",SUMIFS(AI_PF!$AZ:$AZ,AI_PF!$A:$A,$A1032))</f>
        <v/>
      </c>
      <c r="T1032" t="str">
        <f>IF($A1032="","",SUMIFS(AI_PF!$CA:$CA,AI_PF!$A:$A,$A1032))</f>
        <v/>
      </c>
      <c r="U1032" t="str">
        <f>IF($A1032="","",SUMIFS(AI_PF!$CE:$CE,AI_PF!$A:$A,$A1032))</f>
        <v/>
      </c>
      <c r="V1032" t="str">
        <f>IF($A1032="","",IFERROR(VLOOKUP($A1032,AI_PF!$A:$CO,93,FALSE),""))</f>
        <v/>
      </c>
      <c r="W1032" t="str">
        <f>IF($A1032="","",COUNTIF(AI_PF!$A:$A,$A1032))</f>
        <v/>
      </c>
      <c r="X1032" t="str">
        <f>IF($A1032="","",COUNTIF(LookThrough!$A:$A,J1032))</f>
        <v/>
      </c>
    </row>
    <row r="1033" spans="2:24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IF($A1033="","",IFERROR(VLOOKUP($A1033,Data_Raw!$A:$G,5,FALSE),""))</f>
        <v/>
      </c>
      <c r="O1033" t="str">
        <f>IF($A1033="","",IFERROR(VLOOKUP($A1033,Data_Raw!$A:$G,6,FALSE),""))</f>
        <v/>
      </c>
      <c r="P1033" t="str">
        <f>IF($A1033="","",IFERROR(VLOOKUP($A1033,Data_Raw!$A:$G,7,FALSE),""))</f>
        <v/>
      </c>
      <c r="Q1033" t="str">
        <f>IF($A1033="","",SUMIFS(AI_PF!$AP:$AP,AI_PF!$A:$A,$A1033))</f>
        <v/>
      </c>
      <c r="R1033" t="str">
        <f>IF($A1033="","",SUMIFS(AI_PF!$AW:$AW,AI_PF!$A:$A,$A1033))</f>
        <v/>
      </c>
      <c r="S1033" t="str">
        <f>IF($A1033="","",SUMIFS(AI_PF!$AZ:$AZ,AI_PF!$A:$A,$A1033))</f>
        <v/>
      </c>
      <c r="T1033" t="str">
        <f>IF($A1033="","",SUMIFS(AI_PF!$CA:$CA,AI_PF!$A:$A,$A1033))</f>
        <v/>
      </c>
      <c r="U1033" t="str">
        <f>IF($A1033="","",SUMIFS(AI_PF!$CE:$CE,AI_PF!$A:$A,$A1033))</f>
        <v/>
      </c>
      <c r="V1033" t="str">
        <f>IF($A1033="","",IFERROR(VLOOKUP($A1033,AI_PF!$A:$CO,93,FALSE),""))</f>
        <v/>
      </c>
      <c r="W1033" t="str">
        <f>IF($A1033="","",COUNTIF(AI_PF!$A:$A,$A1033))</f>
        <v/>
      </c>
      <c r="X1033" t="str">
        <f>IF($A1033="","",COUNTIF(LookThrough!$A:$A,J1033))</f>
        <v/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topLeftCell="D1" zoomScale="55" zoomScaleNormal="55" workbookViewId="0">
      <pane ySplit="1" topLeftCell="A741" activePane="bottomLeft" state="frozen"/>
      <selection pane="bottomLeft" activeCell="AB761" sqref="AB761"/>
    </sheetView>
  </sheetViews>
  <sheetFormatPr defaultColWidth="8.796875" defaultRowHeight="17.399999999999999" x14ac:dyDescent="0.4"/>
  <cols>
    <col min="3" max="3" width="30.796875" bestFit="1" customWidth="1"/>
    <col min="4" max="4" width="90.5" bestFit="1" customWidth="1"/>
  </cols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10328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10328</v>
      </c>
      <c r="ET2" t="s">
        <v>10328</v>
      </c>
      <c r="EU2" t="s">
        <v>612</v>
      </c>
      <c r="EV2" t="s">
        <v>10329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10328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10328</v>
      </c>
      <c r="ET3" t="s">
        <v>10328</v>
      </c>
      <c r="EU3" t="s">
        <v>612</v>
      </c>
      <c r="EV3" t="s">
        <v>10329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10328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10328</v>
      </c>
      <c r="ET4" t="s">
        <v>10328</v>
      </c>
      <c r="EU4" t="s">
        <v>612</v>
      </c>
      <c r="EV4" t="s">
        <v>10329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10328</v>
      </c>
      <c r="ET5" t="s">
        <v>10328</v>
      </c>
      <c r="EU5" t="s">
        <v>612</v>
      </c>
      <c r="EV5" t="s">
        <v>10329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10328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10328</v>
      </c>
      <c r="ET6" t="s">
        <v>10328</v>
      </c>
      <c r="EU6" t="s">
        <v>612</v>
      </c>
      <c r="EV6" t="s">
        <v>10330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10328</v>
      </c>
      <c r="ET7" t="s">
        <v>10328</v>
      </c>
      <c r="EU7" t="s">
        <v>612</v>
      </c>
      <c r="EV7" t="s">
        <v>10329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10328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10328</v>
      </c>
      <c r="ET8" t="s">
        <v>10328</v>
      </c>
      <c r="EU8" t="s">
        <v>612</v>
      </c>
      <c r="EV8" t="s">
        <v>10330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10328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10328</v>
      </c>
      <c r="ET9" t="s">
        <v>10328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10328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10328</v>
      </c>
      <c r="ET10" t="s">
        <v>10328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10331</v>
      </c>
      <c r="AG11" t="s">
        <v>606</v>
      </c>
      <c r="AH11" t="s">
        <v>10328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10328</v>
      </c>
      <c r="ET11" t="s">
        <v>10328</v>
      </c>
      <c r="EU11" t="s">
        <v>612</v>
      </c>
      <c r="EV11" t="s">
        <v>10330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10328</v>
      </c>
      <c r="ET12" t="s">
        <v>10328</v>
      </c>
      <c r="EU12" t="s">
        <v>612</v>
      </c>
      <c r="EV12" t="s">
        <v>10329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10328</v>
      </c>
      <c r="ET13" t="s">
        <v>10328</v>
      </c>
      <c r="EU13" t="s">
        <v>612</v>
      </c>
      <c r="EV13" t="s">
        <v>10329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10328</v>
      </c>
      <c r="ET14" t="s">
        <v>10328</v>
      </c>
      <c r="EU14" t="s">
        <v>612</v>
      </c>
      <c r="EV14" t="s">
        <v>10330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10328</v>
      </c>
      <c r="ET15" t="s">
        <v>10328</v>
      </c>
      <c r="EU15" t="s">
        <v>612</v>
      </c>
      <c r="EV15" t="s">
        <v>10329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10328</v>
      </c>
      <c r="ET16" t="s">
        <v>10328</v>
      </c>
      <c r="EU16" t="s">
        <v>612</v>
      </c>
      <c r="EV16" t="s">
        <v>10329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10328</v>
      </c>
      <c r="ET17" t="s">
        <v>10328</v>
      </c>
      <c r="EU17" t="s">
        <v>612</v>
      </c>
      <c r="EV17" t="s">
        <v>10330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10328</v>
      </c>
      <c r="ET18" t="s">
        <v>10328</v>
      </c>
      <c r="EU18" t="s">
        <v>612</v>
      </c>
      <c r="EV18" t="s">
        <v>10329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10328</v>
      </c>
      <c r="ET19" t="s">
        <v>10328</v>
      </c>
      <c r="EU19" t="s">
        <v>612</v>
      </c>
      <c r="EV19" t="s">
        <v>10329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10328</v>
      </c>
      <c r="ET20" t="s">
        <v>10328</v>
      </c>
      <c r="EU20" t="s">
        <v>612</v>
      </c>
      <c r="EV20" t="s">
        <v>10329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10328</v>
      </c>
      <c r="ET21" t="s">
        <v>10328</v>
      </c>
      <c r="EU21" t="s">
        <v>612</v>
      </c>
      <c r="EV21" t="s">
        <v>10330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10328</v>
      </c>
      <c r="ET22" t="s">
        <v>10328</v>
      </c>
      <c r="EU22" t="s">
        <v>612</v>
      </c>
      <c r="EV22" t="s">
        <v>10329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10328</v>
      </c>
      <c r="ET23" t="s">
        <v>10328</v>
      </c>
      <c r="EU23" t="s">
        <v>612</v>
      </c>
      <c r="EV23" t="s">
        <v>10329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10328</v>
      </c>
      <c r="ET24" t="s">
        <v>10328</v>
      </c>
      <c r="EU24" t="s">
        <v>612</v>
      </c>
      <c r="EV24" t="s">
        <v>10329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10328</v>
      </c>
      <c r="ET25" t="s">
        <v>10328</v>
      </c>
      <c r="EU25" t="s">
        <v>612</v>
      </c>
      <c r="EV25" t="s">
        <v>10329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10328</v>
      </c>
      <c r="ET26" t="s">
        <v>10328</v>
      </c>
      <c r="EU26" t="s">
        <v>612</v>
      </c>
      <c r="EV26" t="s">
        <v>10329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10328</v>
      </c>
      <c r="ET27" t="s">
        <v>10328</v>
      </c>
      <c r="EU27" t="s">
        <v>612</v>
      </c>
      <c r="EV27" t="s">
        <v>10329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10328</v>
      </c>
      <c r="ET28" t="s">
        <v>10328</v>
      </c>
      <c r="EU28" t="s">
        <v>612</v>
      </c>
      <c r="EV28" t="s">
        <v>10329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10328</v>
      </c>
      <c r="ET29" t="s">
        <v>10328</v>
      </c>
      <c r="EU29" t="s">
        <v>612</v>
      </c>
      <c r="EV29" t="s">
        <v>10329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10328</v>
      </c>
      <c r="ET30" t="s">
        <v>10328</v>
      </c>
      <c r="EU30" t="s">
        <v>612</v>
      </c>
      <c r="EV30" t="s">
        <v>10329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10328</v>
      </c>
      <c r="ET31" t="s">
        <v>10328</v>
      </c>
      <c r="EU31" t="s">
        <v>612</v>
      </c>
      <c r="EV31" t="s">
        <v>10329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10328</v>
      </c>
      <c r="ET32" t="s">
        <v>10328</v>
      </c>
      <c r="EU32" t="s">
        <v>612</v>
      </c>
      <c r="EV32" t="s">
        <v>10329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10328</v>
      </c>
      <c r="ET33" t="s">
        <v>10328</v>
      </c>
      <c r="EU33" t="s">
        <v>612</v>
      </c>
      <c r="EV33" t="s">
        <v>10329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10328</v>
      </c>
      <c r="ET34" t="s">
        <v>10328</v>
      </c>
      <c r="EU34" t="s">
        <v>612</v>
      </c>
      <c r="EV34" t="s">
        <v>10329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10328</v>
      </c>
      <c r="ET35" t="s">
        <v>10328</v>
      </c>
      <c r="EU35" t="s">
        <v>612</v>
      </c>
      <c r="EV35" t="s">
        <v>10329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10328</v>
      </c>
      <c r="ET36" t="s">
        <v>10328</v>
      </c>
      <c r="EU36" t="s">
        <v>612</v>
      </c>
      <c r="EV36" t="s">
        <v>10329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10328</v>
      </c>
      <c r="ET37" t="s">
        <v>10328</v>
      </c>
      <c r="EU37" t="s">
        <v>612</v>
      </c>
      <c r="EV37" t="s">
        <v>10329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10328</v>
      </c>
      <c r="ET38" t="s">
        <v>10328</v>
      </c>
      <c r="EU38" t="s">
        <v>612</v>
      </c>
      <c r="EV38" t="s">
        <v>10329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10328</v>
      </c>
      <c r="ET39" t="s">
        <v>10328</v>
      </c>
      <c r="EU39" t="s">
        <v>612</v>
      </c>
      <c r="EV39" t="s">
        <v>10329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10328</v>
      </c>
      <c r="ET40" t="s">
        <v>10328</v>
      </c>
      <c r="EU40" t="s">
        <v>612</v>
      </c>
      <c r="EV40" t="s">
        <v>10329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10328</v>
      </c>
      <c r="ET41" t="s">
        <v>10328</v>
      </c>
      <c r="EU41" t="s">
        <v>612</v>
      </c>
      <c r="EV41" t="s">
        <v>10329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10328</v>
      </c>
      <c r="ET42" t="s">
        <v>10328</v>
      </c>
      <c r="EU42" t="s">
        <v>612</v>
      </c>
      <c r="EV42" t="s">
        <v>10329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10328</v>
      </c>
      <c r="ET43" t="s">
        <v>10328</v>
      </c>
      <c r="EU43" t="s">
        <v>612</v>
      </c>
      <c r="EV43" t="s">
        <v>10329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10328</v>
      </c>
      <c r="ET44" t="s">
        <v>10328</v>
      </c>
      <c r="EU44" t="s">
        <v>612</v>
      </c>
      <c r="EV44" t="s">
        <v>10329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10328</v>
      </c>
      <c r="ET45" t="s">
        <v>10328</v>
      </c>
      <c r="EU45" t="s">
        <v>612</v>
      </c>
      <c r="EV45" t="s">
        <v>10329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10328</v>
      </c>
      <c r="ET46" t="s">
        <v>10328</v>
      </c>
      <c r="EU46" t="s">
        <v>612</v>
      </c>
      <c r="EV46" t="s">
        <v>10329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10328</v>
      </c>
      <c r="ET47" t="s">
        <v>10328</v>
      </c>
      <c r="EU47" t="s">
        <v>612</v>
      </c>
      <c r="EV47" t="s">
        <v>10329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10328</v>
      </c>
      <c r="ET48" t="s">
        <v>10328</v>
      </c>
      <c r="EU48" t="s">
        <v>612</v>
      </c>
      <c r="EV48" t="s">
        <v>10329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10328</v>
      </c>
      <c r="ET49" t="s">
        <v>10328</v>
      </c>
      <c r="EU49" t="s">
        <v>612</v>
      </c>
      <c r="EV49" t="s">
        <v>10329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10328</v>
      </c>
      <c r="ET50" t="s">
        <v>10328</v>
      </c>
      <c r="EU50" t="s">
        <v>612</v>
      </c>
      <c r="EV50" t="s">
        <v>10329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10328</v>
      </c>
      <c r="ET51" t="s">
        <v>10328</v>
      </c>
      <c r="EU51" t="s">
        <v>612</v>
      </c>
      <c r="EV51" t="s">
        <v>10329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10328</v>
      </c>
      <c r="ET52" t="s">
        <v>10328</v>
      </c>
      <c r="EU52" t="s">
        <v>612</v>
      </c>
      <c r="EV52" t="s">
        <v>10329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10328</v>
      </c>
      <c r="ET53" t="s">
        <v>10328</v>
      </c>
      <c r="EU53" t="s">
        <v>612</v>
      </c>
      <c r="EV53" t="s">
        <v>10329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10328</v>
      </c>
      <c r="ET54" t="s">
        <v>10328</v>
      </c>
      <c r="EU54" t="s">
        <v>612</v>
      </c>
      <c r="EV54" t="s">
        <v>10329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10328</v>
      </c>
      <c r="ET55" t="s">
        <v>10328</v>
      </c>
      <c r="EU55" t="s">
        <v>612</v>
      </c>
      <c r="EV55" t="s">
        <v>10329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10328</v>
      </c>
      <c r="ET56" t="s">
        <v>10328</v>
      </c>
      <c r="EU56" t="s">
        <v>612</v>
      </c>
      <c r="EV56" t="s">
        <v>10329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10328</v>
      </c>
      <c r="ET57" t="s">
        <v>10328</v>
      </c>
      <c r="EU57" t="s">
        <v>612</v>
      </c>
      <c r="EV57" t="s">
        <v>10329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10328</v>
      </c>
      <c r="ET58" t="s">
        <v>10328</v>
      </c>
      <c r="EU58" t="s">
        <v>612</v>
      </c>
      <c r="EV58" t="s">
        <v>10329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10328</v>
      </c>
      <c r="ET59" t="s">
        <v>10328</v>
      </c>
      <c r="EU59" t="s">
        <v>612</v>
      </c>
      <c r="EV59" t="s">
        <v>10329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10328</v>
      </c>
      <c r="ET60" t="s">
        <v>10328</v>
      </c>
      <c r="EU60" t="s">
        <v>612</v>
      </c>
      <c r="EV60" t="s">
        <v>10329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10328</v>
      </c>
      <c r="ET61" t="s">
        <v>10328</v>
      </c>
      <c r="EU61" t="s">
        <v>612</v>
      </c>
      <c r="EV61" t="s">
        <v>10329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10328</v>
      </c>
      <c r="ET62" t="s">
        <v>10328</v>
      </c>
      <c r="EU62" t="s">
        <v>612</v>
      </c>
      <c r="EV62" t="s">
        <v>10329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10328</v>
      </c>
      <c r="ET63" t="s">
        <v>10328</v>
      </c>
      <c r="EU63" t="s">
        <v>612</v>
      </c>
      <c r="EV63" t="s">
        <v>10329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10328</v>
      </c>
      <c r="ET64" t="s">
        <v>10328</v>
      </c>
      <c r="EU64" t="s">
        <v>612</v>
      </c>
      <c r="EV64" t="s">
        <v>10329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10328</v>
      </c>
      <c r="ET65" t="s">
        <v>10328</v>
      </c>
      <c r="EU65" t="s">
        <v>612</v>
      </c>
      <c r="EV65" t="s">
        <v>10329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10328</v>
      </c>
      <c r="ET66" t="s">
        <v>10328</v>
      </c>
      <c r="EU66" t="s">
        <v>612</v>
      </c>
      <c r="EV66" t="s">
        <v>10329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10328</v>
      </c>
      <c r="ET67" t="s">
        <v>10328</v>
      </c>
      <c r="EU67" t="s">
        <v>612</v>
      </c>
      <c r="EV67" t="s">
        <v>10329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10328</v>
      </c>
      <c r="ET68" t="s">
        <v>10328</v>
      </c>
      <c r="EU68" t="s">
        <v>612</v>
      </c>
      <c r="EV68" t="s">
        <v>10329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10328</v>
      </c>
      <c r="ET69" t="s">
        <v>10328</v>
      </c>
      <c r="EU69" t="s">
        <v>612</v>
      </c>
      <c r="EV69" t="s">
        <v>10329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10328</v>
      </c>
      <c r="ET70" t="s">
        <v>10328</v>
      </c>
      <c r="EU70" t="s">
        <v>612</v>
      </c>
      <c r="EV70" t="s">
        <v>10330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10328</v>
      </c>
      <c r="ET71" t="s">
        <v>10328</v>
      </c>
      <c r="EU71" t="s">
        <v>612</v>
      </c>
      <c r="EV71" t="s">
        <v>10329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10328</v>
      </c>
      <c r="ET72" t="s">
        <v>10328</v>
      </c>
      <c r="EU72" t="s">
        <v>612</v>
      </c>
      <c r="EV72" t="s">
        <v>10329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10328</v>
      </c>
      <c r="ET73" t="s">
        <v>10328</v>
      </c>
      <c r="EU73" t="s">
        <v>612</v>
      </c>
      <c r="EV73" t="s">
        <v>10329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10328</v>
      </c>
      <c r="ET74" t="s">
        <v>10328</v>
      </c>
      <c r="EU74" t="s">
        <v>612</v>
      </c>
      <c r="EV74" t="s">
        <v>10330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10328</v>
      </c>
      <c r="ET75" t="s">
        <v>10328</v>
      </c>
      <c r="EU75" t="s">
        <v>612</v>
      </c>
      <c r="EV75" t="s">
        <v>10329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10328</v>
      </c>
      <c r="ET76" t="s">
        <v>10328</v>
      </c>
      <c r="EU76" t="s">
        <v>612</v>
      </c>
      <c r="EV76" t="s">
        <v>10329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10328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10328</v>
      </c>
      <c r="ET77" t="s">
        <v>10328</v>
      </c>
      <c r="EU77" t="s">
        <v>612</v>
      </c>
      <c r="EV77" t="s">
        <v>10330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10328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10328</v>
      </c>
      <c r="ET78" t="s">
        <v>10328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10328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10328</v>
      </c>
      <c r="ET79" t="s">
        <v>10328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10328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10328</v>
      </c>
      <c r="ET80" t="s">
        <v>10328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10328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10328</v>
      </c>
      <c r="ET81" t="s">
        <v>10328</v>
      </c>
      <c r="EU81" t="s">
        <v>612</v>
      </c>
      <c r="EV81" t="s">
        <v>10329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10328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10328</v>
      </c>
      <c r="ET82" t="s">
        <v>10328</v>
      </c>
      <c r="EU82" t="s">
        <v>612</v>
      </c>
      <c r="EV82" t="s">
        <v>10329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10328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10328</v>
      </c>
      <c r="ET83" t="s">
        <v>10328</v>
      </c>
      <c r="EU83" t="s">
        <v>612</v>
      </c>
      <c r="EV83" t="s">
        <v>10329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10328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10328</v>
      </c>
      <c r="ET84" t="s">
        <v>10328</v>
      </c>
      <c r="EU84" t="s">
        <v>612</v>
      </c>
      <c r="EV84" t="s">
        <v>10329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10328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10328</v>
      </c>
      <c r="ET85" t="s">
        <v>10328</v>
      </c>
      <c r="EU85" t="s">
        <v>612</v>
      </c>
      <c r="EV85" t="s">
        <v>10329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10328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10328</v>
      </c>
      <c r="ET86" t="s">
        <v>10328</v>
      </c>
      <c r="EU86" t="s">
        <v>612</v>
      </c>
      <c r="EV86" t="s">
        <v>10329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10328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10328</v>
      </c>
      <c r="ET87" t="s">
        <v>10328</v>
      </c>
      <c r="EU87" t="s">
        <v>612</v>
      </c>
      <c r="EV87" t="s">
        <v>10329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10328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10328</v>
      </c>
      <c r="ET88" t="s">
        <v>10328</v>
      </c>
      <c r="EU88" t="s">
        <v>612</v>
      </c>
      <c r="EV88" t="s">
        <v>10330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10328</v>
      </c>
      <c r="ET89" t="s">
        <v>10328</v>
      </c>
      <c r="EU89" t="s">
        <v>612</v>
      </c>
      <c r="EV89" t="s">
        <v>10329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10328</v>
      </c>
      <c r="ET90" t="s">
        <v>10328</v>
      </c>
      <c r="EU90" t="s">
        <v>612</v>
      </c>
      <c r="EV90" t="s">
        <v>10329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10328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10328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10328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10328</v>
      </c>
      <c r="ET92" t="s">
        <v>10328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10328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10328</v>
      </c>
      <c r="ET93" t="s">
        <v>10328</v>
      </c>
      <c r="EU93" t="s">
        <v>612</v>
      </c>
      <c r="EV93" t="s">
        <v>10329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10328</v>
      </c>
      <c r="ET94" t="s">
        <v>10328</v>
      </c>
      <c r="EU94" t="s">
        <v>612</v>
      </c>
      <c r="EV94" t="s">
        <v>10329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10328</v>
      </c>
      <c r="ET95" t="s">
        <v>10328</v>
      </c>
      <c r="EU95" t="s">
        <v>612</v>
      </c>
      <c r="EV95" t="s">
        <v>10329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10328</v>
      </c>
      <c r="ET96" t="s">
        <v>10328</v>
      </c>
      <c r="EU96" t="s">
        <v>612</v>
      </c>
      <c r="EV96" t="s">
        <v>10329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10328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10328</v>
      </c>
      <c r="ET97" t="s">
        <v>10328</v>
      </c>
      <c r="EU97" t="s">
        <v>612</v>
      </c>
      <c r="EV97" t="s">
        <v>10330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10328</v>
      </c>
      <c r="ET98" t="s">
        <v>10328</v>
      </c>
      <c r="EU98" t="s">
        <v>612</v>
      </c>
      <c r="EV98" t="s">
        <v>10329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10328</v>
      </c>
      <c r="ET99" t="s">
        <v>10328</v>
      </c>
      <c r="EU99" t="s">
        <v>612</v>
      </c>
      <c r="EV99" t="s">
        <v>10329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10328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10328</v>
      </c>
      <c r="ET100" t="s">
        <v>10328</v>
      </c>
      <c r="EU100" t="s">
        <v>612</v>
      </c>
      <c r="EV100" t="s">
        <v>10330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10328</v>
      </c>
      <c r="ET101" t="s">
        <v>10328</v>
      </c>
      <c r="EU101" t="s">
        <v>612</v>
      </c>
      <c r="EV101" t="s">
        <v>10329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10328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10328</v>
      </c>
      <c r="ET102" t="s">
        <v>10328</v>
      </c>
      <c r="EU102" t="s">
        <v>612</v>
      </c>
      <c r="EV102" t="s">
        <v>10330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10328</v>
      </c>
      <c r="ET103" t="s">
        <v>10328</v>
      </c>
      <c r="EU103" t="s">
        <v>612</v>
      </c>
      <c r="EV103" t="s">
        <v>10329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10328</v>
      </c>
      <c r="ET104" t="s">
        <v>10328</v>
      </c>
      <c r="EU104" t="s">
        <v>612</v>
      </c>
      <c r="EV104" t="s">
        <v>10329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10328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10328</v>
      </c>
      <c r="ET105" t="s">
        <v>10328</v>
      </c>
      <c r="EU105" t="s">
        <v>612</v>
      </c>
      <c r="EV105" t="s">
        <v>10330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10328</v>
      </c>
      <c r="ET106" t="s">
        <v>10328</v>
      </c>
      <c r="EU106" t="s">
        <v>612</v>
      </c>
      <c r="EV106" t="s">
        <v>10329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10328</v>
      </c>
      <c r="ET107" t="s">
        <v>10328</v>
      </c>
      <c r="EU107" t="s">
        <v>612</v>
      </c>
      <c r="EV107" t="s">
        <v>10329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10328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10328</v>
      </c>
      <c r="ET108" t="s">
        <v>10328</v>
      </c>
      <c r="EU108" t="s">
        <v>612</v>
      </c>
      <c r="EV108" t="s">
        <v>10330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10328</v>
      </c>
      <c r="ET109" t="s">
        <v>10328</v>
      </c>
      <c r="EU109" t="s">
        <v>612</v>
      </c>
      <c r="EV109" t="s">
        <v>10329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10328</v>
      </c>
      <c r="ET110" t="s">
        <v>10328</v>
      </c>
      <c r="EU110" t="s">
        <v>612</v>
      </c>
      <c r="EV110" t="s">
        <v>10329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10328</v>
      </c>
      <c r="ET111" t="s">
        <v>10328</v>
      </c>
      <c r="EU111" t="s">
        <v>612</v>
      </c>
      <c r="EV111" t="s">
        <v>10329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10328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10328</v>
      </c>
      <c r="ET112" t="s">
        <v>10328</v>
      </c>
      <c r="EU112" t="s">
        <v>612</v>
      </c>
      <c r="EV112" t="s">
        <v>10330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10328</v>
      </c>
      <c r="ET113" t="s">
        <v>10328</v>
      </c>
      <c r="EU113" t="s">
        <v>612</v>
      </c>
      <c r="EV113" t="s">
        <v>10329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10328</v>
      </c>
      <c r="ET114" t="s">
        <v>10328</v>
      </c>
      <c r="EU114" t="s">
        <v>612</v>
      </c>
      <c r="EV114" t="s">
        <v>10329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10328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10328</v>
      </c>
      <c r="ET115" t="s">
        <v>10328</v>
      </c>
      <c r="EU115" t="s">
        <v>612</v>
      </c>
      <c r="EV115" t="s">
        <v>10330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10328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10328</v>
      </c>
      <c r="ET116" t="s">
        <v>10328</v>
      </c>
      <c r="EU116" t="s">
        <v>612</v>
      </c>
      <c r="EV116" t="s">
        <v>10329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10328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10328</v>
      </c>
      <c r="ET117" t="s">
        <v>10328</v>
      </c>
      <c r="EU117" t="s">
        <v>612</v>
      </c>
      <c r="EV117" t="s">
        <v>10329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10328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10328</v>
      </c>
      <c r="ET118" t="s">
        <v>10328</v>
      </c>
      <c r="EU118" t="s">
        <v>612</v>
      </c>
      <c r="EV118" t="s">
        <v>10329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10328</v>
      </c>
      <c r="ET119" t="s">
        <v>10328</v>
      </c>
      <c r="EU119" t="s">
        <v>612</v>
      </c>
      <c r="EV119" t="s">
        <v>10329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10328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10328</v>
      </c>
      <c r="ET120" t="s">
        <v>10328</v>
      </c>
      <c r="EU120" t="s">
        <v>612</v>
      </c>
      <c r="EV120" t="s">
        <v>10330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10328</v>
      </c>
      <c r="ET121" t="s">
        <v>10328</v>
      </c>
      <c r="EU121" t="s">
        <v>612</v>
      </c>
      <c r="EV121" t="s">
        <v>10329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10328</v>
      </c>
      <c r="ET122" t="s">
        <v>10328</v>
      </c>
      <c r="EU122" t="s">
        <v>612</v>
      </c>
      <c r="EV122" t="s">
        <v>10329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10328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10328</v>
      </c>
      <c r="ET123" t="s">
        <v>10328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10328</v>
      </c>
      <c r="ET124" t="s">
        <v>10328</v>
      </c>
      <c r="EU124" t="s">
        <v>612</v>
      </c>
      <c r="EV124" t="s">
        <v>10329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10328</v>
      </c>
      <c r="ET125" t="s">
        <v>10328</v>
      </c>
      <c r="EU125" t="s">
        <v>612</v>
      </c>
      <c r="EV125" t="s">
        <v>10329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10328</v>
      </c>
      <c r="ET126" t="s">
        <v>10328</v>
      </c>
      <c r="EU126" t="s">
        <v>612</v>
      </c>
      <c r="EV126" t="s">
        <v>10329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10328</v>
      </c>
      <c r="ET127" t="s">
        <v>10328</v>
      </c>
      <c r="EU127" t="s">
        <v>612</v>
      </c>
      <c r="EV127" t="s">
        <v>10329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10328</v>
      </c>
      <c r="ET128" t="s">
        <v>10328</v>
      </c>
      <c r="EU128" t="s">
        <v>612</v>
      </c>
      <c r="EV128" t="s">
        <v>10329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10328</v>
      </c>
      <c r="ET129" t="s">
        <v>10328</v>
      </c>
      <c r="EU129" t="s">
        <v>612</v>
      </c>
      <c r="EV129" t="s">
        <v>10329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10328</v>
      </c>
      <c r="ET130" t="s">
        <v>10328</v>
      </c>
      <c r="EU130" t="s">
        <v>612</v>
      </c>
      <c r="EV130" t="s">
        <v>10329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10328</v>
      </c>
      <c r="ET131" t="s">
        <v>10328</v>
      </c>
      <c r="EU131" t="s">
        <v>612</v>
      </c>
      <c r="EV131" t="s">
        <v>10329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10328</v>
      </c>
      <c r="ET132" t="s">
        <v>10328</v>
      </c>
      <c r="EU132" t="s">
        <v>612</v>
      </c>
      <c r="EV132" t="s">
        <v>10329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10328</v>
      </c>
      <c r="ET133" t="s">
        <v>10328</v>
      </c>
      <c r="EU133" t="s">
        <v>612</v>
      </c>
      <c r="EV133" t="s">
        <v>10329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10328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10328</v>
      </c>
      <c r="ET134" t="s">
        <v>10328</v>
      </c>
      <c r="EU134" t="s">
        <v>612</v>
      </c>
      <c r="EV134" t="s">
        <v>10330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10328</v>
      </c>
      <c r="ET135" t="s">
        <v>10328</v>
      </c>
      <c r="EU135" t="s">
        <v>612</v>
      </c>
      <c r="EV135" t="s">
        <v>10329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10328</v>
      </c>
      <c r="ET136" t="s">
        <v>10328</v>
      </c>
      <c r="EU136" t="s">
        <v>612</v>
      </c>
      <c r="EV136" t="s">
        <v>10329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10328</v>
      </c>
      <c r="ET137" t="s">
        <v>10328</v>
      </c>
      <c r="EU137" t="s">
        <v>612</v>
      </c>
      <c r="EV137" t="s">
        <v>10329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10328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10328</v>
      </c>
      <c r="ET138" t="s">
        <v>10328</v>
      </c>
      <c r="EU138" t="s">
        <v>612</v>
      </c>
      <c r="EV138" t="s">
        <v>10329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10328</v>
      </c>
      <c r="ET139" t="s">
        <v>10328</v>
      </c>
      <c r="EU139" t="s">
        <v>612</v>
      </c>
      <c r="EV139" t="s">
        <v>10329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10328</v>
      </c>
      <c r="ET140" t="s">
        <v>10328</v>
      </c>
      <c r="EU140" t="s">
        <v>612</v>
      </c>
      <c r="EV140" t="s">
        <v>10329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10328</v>
      </c>
      <c r="ET141" t="s">
        <v>10328</v>
      </c>
      <c r="EU141" t="s">
        <v>612</v>
      </c>
      <c r="EV141" t="s">
        <v>10329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10328</v>
      </c>
      <c r="ET142" t="s">
        <v>10328</v>
      </c>
      <c r="EU142" t="s">
        <v>612</v>
      </c>
      <c r="EV142" t="s">
        <v>10329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10328</v>
      </c>
      <c r="ET143" t="s">
        <v>10328</v>
      </c>
      <c r="EU143" t="s">
        <v>612</v>
      </c>
      <c r="EV143" t="s">
        <v>10329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10328</v>
      </c>
      <c r="ET144" t="s">
        <v>10328</v>
      </c>
      <c r="EU144" t="s">
        <v>612</v>
      </c>
      <c r="EV144" t="s">
        <v>10329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10328</v>
      </c>
      <c r="ET145" t="s">
        <v>10328</v>
      </c>
      <c r="EU145" t="s">
        <v>612</v>
      </c>
      <c r="EV145" t="s">
        <v>10329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10328</v>
      </c>
      <c r="ET146" t="s">
        <v>10328</v>
      </c>
      <c r="EU146" t="s">
        <v>612</v>
      </c>
      <c r="EV146" t="s">
        <v>10329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10328</v>
      </c>
      <c r="ET147" t="s">
        <v>10328</v>
      </c>
      <c r="EU147" t="s">
        <v>612</v>
      </c>
      <c r="EV147" t="s">
        <v>10329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10328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10328</v>
      </c>
      <c r="ET148" t="s">
        <v>10328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10328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10328</v>
      </c>
      <c r="ET149" t="s">
        <v>10328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10328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10328</v>
      </c>
      <c r="ET150" t="s">
        <v>10328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10328</v>
      </c>
      <c r="ET151" t="s">
        <v>10328</v>
      </c>
      <c r="EU151" t="s">
        <v>612</v>
      </c>
      <c r="EV151" t="s">
        <v>10329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10328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10328</v>
      </c>
      <c r="ET152" t="s">
        <v>10328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10328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10328</v>
      </c>
      <c r="ET153" t="s">
        <v>10328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10328</v>
      </c>
      <c r="ET154" t="s">
        <v>10328</v>
      </c>
      <c r="EU154" t="s">
        <v>612</v>
      </c>
      <c r="EV154" t="s">
        <v>10329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10328</v>
      </c>
      <c r="ET155" t="s">
        <v>10328</v>
      </c>
      <c r="EU155" t="s">
        <v>612</v>
      </c>
      <c r="EV155" t="s">
        <v>10329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10328</v>
      </c>
      <c r="ET156" t="s">
        <v>10328</v>
      </c>
      <c r="EU156" t="s">
        <v>612</v>
      </c>
      <c r="EV156" t="s">
        <v>10329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10328</v>
      </c>
      <c r="ET157" t="s">
        <v>10328</v>
      </c>
      <c r="EU157" t="s">
        <v>612</v>
      </c>
      <c r="EV157" t="s">
        <v>10329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10328</v>
      </c>
      <c r="ET158" t="s">
        <v>10328</v>
      </c>
      <c r="EU158" t="s">
        <v>612</v>
      </c>
      <c r="EV158" t="s">
        <v>10329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10328</v>
      </c>
      <c r="ET159" t="s">
        <v>10328</v>
      </c>
      <c r="EU159" t="s">
        <v>612</v>
      </c>
      <c r="EV159" t="s">
        <v>10329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10328</v>
      </c>
      <c r="ET160" t="s">
        <v>10328</v>
      </c>
      <c r="EU160" t="s">
        <v>612</v>
      </c>
      <c r="EV160" t="s">
        <v>10329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10328</v>
      </c>
      <c r="ET161" t="s">
        <v>10328</v>
      </c>
      <c r="EU161" t="s">
        <v>612</v>
      </c>
      <c r="EV161" t="s">
        <v>10329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10328</v>
      </c>
      <c r="ET162" t="s">
        <v>10328</v>
      </c>
      <c r="EU162" t="s">
        <v>612</v>
      </c>
      <c r="EV162" t="s">
        <v>10329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10328</v>
      </c>
      <c r="ET163" t="s">
        <v>10328</v>
      </c>
      <c r="EU163" t="s">
        <v>612</v>
      </c>
      <c r="EV163" t="s">
        <v>10329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10328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10328</v>
      </c>
      <c r="ET164" t="s">
        <v>10328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10328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10328</v>
      </c>
      <c r="ET165" t="s">
        <v>10328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10328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10328</v>
      </c>
      <c r="ET166" t="s">
        <v>10328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10328</v>
      </c>
      <c r="ET167" t="s">
        <v>10328</v>
      </c>
      <c r="EU167" t="s">
        <v>612</v>
      </c>
      <c r="EV167" t="s">
        <v>10329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10328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10328</v>
      </c>
      <c r="ET168" t="s">
        <v>10328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10328</v>
      </c>
      <c r="ET169" t="s">
        <v>10328</v>
      </c>
      <c r="EU169" t="s">
        <v>612</v>
      </c>
      <c r="EV169" t="s">
        <v>10329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10328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10328</v>
      </c>
      <c r="ET170" t="s">
        <v>10328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10328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10328</v>
      </c>
      <c r="ET171" t="s">
        <v>10328</v>
      </c>
      <c r="EU171" t="s">
        <v>612</v>
      </c>
      <c r="EV171" t="s">
        <v>10330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10328</v>
      </c>
      <c r="ET172" t="s">
        <v>10328</v>
      </c>
      <c r="EU172" t="s">
        <v>612</v>
      </c>
      <c r="EV172" t="s">
        <v>10329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10328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10328</v>
      </c>
      <c r="ET173" t="s">
        <v>10328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10328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10328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10328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10328</v>
      </c>
      <c r="ET175" t="s">
        <v>10328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10328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10328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10328</v>
      </c>
      <c r="ET177" t="s">
        <v>10328</v>
      </c>
      <c r="EU177" t="s">
        <v>612</v>
      </c>
      <c r="EV177" t="s">
        <v>10329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10328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10328</v>
      </c>
      <c r="ET178" t="s">
        <v>10328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10328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10328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10328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10328</v>
      </c>
      <c r="ET180" t="s">
        <v>10328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10328</v>
      </c>
      <c r="ET181" t="s">
        <v>10328</v>
      </c>
      <c r="EU181" t="s">
        <v>612</v>
      </c>
      <c r="EV181" t="s">
        <v>10329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10328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10328</v>
      </c>
      <c r="ET182" t="s">
        <v>10328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10328</v>
      </c>
      <c r="ET183" t="s">
        <v>10328</v>
      </c>
      <c r="EU183" t="s">
        <v>612</v>
      </c>
      <c r="EV183" t="s">
        <v>10329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10328</v>
      </c>
      <c r="ET184" t="s">
        <v>10328</v>
      </c>
      <c r="EU184" t="s">
        <v>612</v>
      </c>
      <c r="EV184" t="s">
        <v>10329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10328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10328</v>
      </c>
      <c r="ET185" t="s">
        <v>10328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10328</v>
      </c>
      <c r="ET186" t="s">
        <v>10328</v>
      </c>
      <c r="EU186" t="s">
        <v>612</v>
      </c>
      <c r="EV186" t="s">
        <v>10329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10328</v>
      </c>
      <c r="ET187" t="s">
        <v>10328</v>
      </c>
      <c r="EU187" t="s">
        <v>612</v>
      </c>
      <c r="EV187" t="s">
        <v>10329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10328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10328</v>
      </c>
      <c r="ET188" t="s">
        <v>10328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10328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10328</v>
      </c>
      <c r="ET189" t="s">
        <v>10328</v>
      </c>
      <c r="EU189" t="s">
        <v>612</v>
      </c>
      <c r="EV189" t="s">
        <v>10329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10328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10328</v>
      </c>
      <c r="ET190" t="s">
        <v>10328</v>
      </c>
      <c r="EU190" t="s">
        <v>612</v>
      </c>
      <c r="EV190" t="s">
        <v>10329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10328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10328</v>
      </c>
      <c r="ET191" t="s">
        <v>10328</v>
      </c>
      <c r="EU191" t="s">
        <v>612</v>
      </c>
      <c r="EV191" t="s">
        <v>10329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10328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10328</v>
      </c>
      <c r="ET192" t="s">
        <v>10328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10328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10328</v>
      </c>
      <c r="ET193" t="s">
        <v>10328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10328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10328</v>
      </c>
      <c r="ET194" t="s">
        <v>10328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10328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10328</v>
      </c>
      <c r="EU195" t="s">
        <v>612</v>
      </c>
      <c r="EV195" t="s">
        <v>10330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10328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10328</v>
      </c>
      <c r="ET196" t="s">
        <v>10328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10328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10328</v>
      </c>
      <c r="ET197" t="s">
        <v>10328</v>
      </c>
      <c r="EU197" t="s">
        <v>946</v>
      </c>
      <c r="EV197" t="s">
        <v>10329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10328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10328</v>
      </c>
      <c r="ET198" t="s">
        <v>10328</v>
      </c>
      <c r="EU198" t="s">
        <v>946</v>
      </c>
      <c r="EV198" t="s">
        <v>10329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10328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10328</v>
      </c>
      <c r="ET199" t="s">
        <v>10328</v>
      </c>
      <c r="EU199" t="s">
        <v>946</v>
      </c>
      <c r="EV199" t="s">
        <v>10329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10328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10328</v>
      </c>
      <c r="ET200" t="s">
        <v>10328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10328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10328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10328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10328</v>
      </c>
      <c r="ET202" t="s">
        <v>10328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10328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10328</v>
      </c>
      <c r="ET203" t="s">
        <v>10328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10331</v>
      </c>
      <c r="AG204" t="s">
        <v>606</v>
      </c>
      <c r="AH204" t="s">
        <v>10328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10328</v>
      </c>
      <c r="ET204" t="s">
        <v>10328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10328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10328</v>
      </c>
      <c r="ET205" t="s">
        <v>10328</v>
      </c>
      <c r="EU205" t="s">
        <v>946</v>
      </c>
      <c r="EV205" t="s">
        <v>10329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10328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10328</v>
      </c>
      <c r="ET206" t="s">
        <v>10328</v>
      </c>
      <c r="EU206" t="s">
        <v>946</v>
      </c>
      <c r="EV206" t="s">
        <v>10329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10328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10328</v>
      </c>
      <c r="ET207" t="s">
        <v>10328</v>
      </c>
      <c r="EU207">
        <v>2018</v>
      </c>
      <c r="EV207" t="s">
        <v>10329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10328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10328</v>
      </c>
      <c r="ET208" t="s">
        <v>10328</v>
      </c>
      <c r="EU208">
        <v>2018</v>
      </c>
      <c r="EV208" t="s">
        <v>10329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10328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10328</v>
      </c>
      <c r="ET209" t="s">
        <v>10328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10328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10328</v>
      </c>
      <c r="EU210" t="s">
        <v>612</v>
      </c>
      <c r="EV210" t="s">
        <v>10330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10328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10328</v>
      </c>
      <c r="ET211" t="s">
        <v>10328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10328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10328</v>
      </c>
      <c r="ET212" t="s">
        <v>10328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10328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10328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10328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10328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10328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10328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10331</v>
      </c>
      <c r="AG216" t="e">
        <v>#N/A</v>
      </c>
      <c r="AH216" t="s">
        <v>10328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10328</v>
      </c>
      <c r="ET216" t="s">
        <v>10328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10331</v>
      </c>
      <c r="AG217" t="e">
        <v>#N/A</v>
      </c>
      <c r="AH217" t="s">
        <v>10328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10328</v>
      </c>
      <c r="ET217" t="s">
        <v>10328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10331</v>
      </c>
      <c r="AG218" t="e">
        <v>#N/A</v>
      </c>
      <c r="AH218" t="s">
        <v>10328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10328</v>
      </c>
      <c r="ET218" t="s">
        <v>10328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10328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10328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10328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10328</v>
      </c>
      <c r="ET220" t="s">
        <v>10328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10328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10328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10328</v>
      </c>
      <c r="ET222" t="s">
        <v>10328</v>
      </c>
      <c r="EU222" t="s">
        <v>612</v>
      </c>
      <c r="EV222" t="s">
        <v>10329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10328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10328</v>
      </c>
      <c r="ET223" t="s">
        <v>10328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10328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10328</v>
      </c>
      <c r="ET224" t="s">
        <v>10328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10328</v>
      </c>
      <c r="ET225" t="s">
        <v>10328</v>
      </c>
      <c r="EU225" t="s">
        <v>612</v>
      </c>
      <c r="EV225" t="s">
        <v>10329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10328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10328</v>
      </c>
      <c r="ET226" t="s">
        <v>10328</v>
      </c>
      <c r="EU226" t="s">
        <v>946</v>
      </c>
      <c r="EV226" t="s">
        <v>10329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10328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10328</v>
      </c>
      <c r="ET227" t="s">
        <v>10328</v>
      </c>
      <c r="EU227" t="s">
        <v>946</v>
      </c>
      <c r="EV227" t="s">
        <v>10329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10328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10328</v>
      </c>
      <c r="ET228" t="s">
        <v>10328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10331</v>
      </c>
      <c r="AG229" t="e">
        <v>#N/A</v>
      </c>
      <c r="AH229" t="s">
        <v>10328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10328</v>
      </c>
      <c r="ET229" t="s">
        <v>10328</v>
      </c>
      <c r="EU229" t="s">
        <v>612</v>
      </c>
      <c r="EV229" t="s">
        <v>10330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10328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10328</v>
      </c>
      <c r="ET230" t="s">
        <v>10328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10328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10328</v>
      </c>
      <c r="ET231" t="s">
        <v>10328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10328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10328</v>
      </c>
      <c r="ET232" t="s">
        <v>10328</v>
      </c>
      <c r="EU232" t="s">
        <v>612</v>
      </c>
      <c r="EV232" t="s">
        <v>10329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10328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10328</v>
      </c>
      <c r="ET233" t="s">
        <v>10328</v>
      </c>
      <c r="EU233" t="s">
        <v>612</v>
      </c>
      <c r="EV233" t="s">
        <v>10329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10328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10328</v>
      </c>
      <c r="ET234" t="s">
        <v>10328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10331</v>
      </c>
      <c r="AG235" t="s">
        <v>606</v>
      </c>
      <c r="AH235" t="s">
        <v>10328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10328</v>
      </c>
      <c r="ET235" t="s">
        <v>10328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10328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10328</v>
      </c>
      <c r="ET236" t="s">
        <v>10328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10331</v>
      </c>
      <c r="AG237" t="s">
        <v>606</v>
      </c>
      <c r="AH237" t="s">
        <v>10328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10328</v>
      </c>
      <c r="ET237" t="s">
        <v>10328</v>
      </c>
      <c r="EU237" t="s">
        <v>612</v>
      </c>
      <c r="EV237" t="s">
        <v>10329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10328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10328</v>
      </c>
      <c r="ET238" t="s">
        <v>10328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10328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10328</v>
      </c>
      <c r="ET239" t="s">
        <v>10328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10328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10328</v>
      </c>
      <c r="ET240" t="s">
        <v>10328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10328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10328</v>
      </c>
      <c r="ET241" t="s">
        <v>10328</v>
      </c>
      <c r="EU241" t="s">
        <v>612</v>
      </c>
      <c r="EV241" t="s">
        <v>10329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10328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10328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10328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10328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10328</v>
      </c>
      <c r="ET244" t="s">
        <v>10328</v>
      </c>
      <c r="EU244" t="s">
        <v>612</v>
      </c>
      <c r="EV244" t="s">
        <v>10329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10328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10328</v>
      </c>
      <c r="ET245" t="s">
        <v>10328</v>
      </c>
      <c r="EU245" t="s">
        <v>612</v>
      </c>
      <c r="EV245" t="s">
        <v>10332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10328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10328</v>
      </c>
      <c r="ET246" t="s">
        <v>10328</v>
      </c>
      <c r="EU246" t="s">
        <v>612</v>
      </c>
      <c r="EV246" t="s">
        <v>10332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10328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10328</v>
      </c>
      <c r="ET247" t="s">
        <v>10328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10328</v>
      </c>
      <c r="ET248" t="s">
        <v>10328</v>
      </c>
      <c r="EU248" t="s">
        <v>612</v>
      </c>
      <c r="EV248" t="s">
        <v>10329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10328</v>
      </c>
      <c r="ET249" t="s">
        <v>10328</v>
      </c>
      <c r="EU249" t="s">
        <v>612</v>
      </c>
      <c r="EV249" t="s">
        <v>10329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10328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10328</v>
      </c>
      <c r="ET250" t="s">
        <v>10328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10328</v>
      </c>
      <c r="ET251" t="s">
        <v>10328</v>
      </c>
      <c r="EU251" t="s">
        <v>612</v>
      </c>
      <c r="EV251" t="s">
        <v>10329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10328</v>
      </c>
      <c r="ET252" t="s">
        <v>10328</v>
      </c>
      <c r="EU252" t="s">
        <v>612</v>
      </c>
      <c r="EV252" t="s">
        <v>10329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10328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10328</v>
      </c>
      <c r="ET253" t="s">
        <v>10328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10328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10328</v>
      </c>
      <c r="ET254" t="s">
        <v>10328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10328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10328</v>
      </c>
      <c r="ET255" t="s">
        <v>10328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10328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10328</v>
      </c>
      <c r="ET256" t="s">
        <v>10328</v>
      </c>
      <c r="EU256" t="s">
        <v>612</v>
      </c>
      <c r="EV256" t="s">
        <v>10329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10328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10328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10328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10328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10328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10328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10328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10328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10328</v>
      </c>
      <c r="ET261" t="s">
        <v>10328</v>
      </c>
      <c r="EU261" t="s">
        <v>612</v>
      </c>
      <c r="EV261" t="s">
        <v>10329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10328</v>
      </c>
      <c r="ET262" t="s">
        <v>10328</v>
      </c>
      <c r="EU262" t="s">
        <v>612</v>
      </c>
      <c r="EV262" t="s">
        <v>10329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10328</v>
      </c>
      <c r="ET263" t="s">
        <v>10328</v>
      </c>
      <c r="EU263">
        <v>2020</v>
      </c>
      <c r="EV263" t="s">
        <v>10329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10328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10328</v>
      </c>
      <c r="ET264" t="s">
        <v>10328</v>
      </c>
      <c r="EU264" t="s">
        <v>946</v>
      </c>
      <c r="EV264" t="s">
        <v>10329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10328</v>
      </c>
      <c r="ET265" t="s">
        <v>10328</v>
      </c>
      <c r="EU265" t="s">
        <v>612</v>
      </c>
      <c r="EV265" t="s">
        <v>10329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10328</v>
      </c>
      <c r="ET266" t="s">
        <v>10328</v>
      </c>
      <c r="EU266" t="s">
        <v>612</v>
      </c>
      <c r="EV266" t="s">
        <v>10329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10328</v>
      </c>
      <c r="ET267" t="s">
        <v>10328</v>
      </c>
      <c r="EU267" t="s">
        <v>612</v>
      </c>
      <c r="EV267" t="s">
        <v>10329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10328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10328</v>
      </c>
      <c r="ET268" t="s">
        <v>10328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10328</v>
      </c>
      <c r="ET269" t="s">
        <v>10328</v>
      </c>
      <c r="EU269" t="s">
        <v>612</v>
      </c>
      <c r="EV269" t="s">
        <v>10329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10328</v>
      </c>
      <c r="ET270" t="s">
        <v>10328</v>
      </c>
      <c r="EU270" t="s">
        <v>612</v>
      </c>
      <c r="EV270" t="s">
        <v>10329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10328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10328</v>
      </c>
      <c r="ET271" t="s">
        <v>10328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10328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10328</v>
      </c>
      <c r="ET272" t="s">
        <v>10328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10328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10328</v>
      </c>
      <c r="ET273" t="s">
        <v>10328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10328</v>
      </c>
      <c r="ET274" t="s">
        <v>10328</v>
      </c>
      <c r="EU274" t="s">
        <v>612</v>
      </c>
      <c r="EV274" t="s">
        <v>10329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10328</v>
      </c>
      <c r="ET275" t="s">
        <v>10328</v>
      </c>
      <c r="EU275" t="s">
        <v>612</v>
      </c>
      <c r="EV275" t="s">
        <v>10329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10328</v>
      </c>
      <c r="ET276" t="s">
        <v>10328</v>
      </c>
      <c r="EU276" t="s">
        <v>612</v>
      </c>
      <c r="EV276" t="s">
        <v>10329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10328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10328</v>
      </c>
      <c r="ET277" t="s">
        <v>10328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10328</v>
      </c>
      <c r="ET278" t="s">
        <v>10328</v>
      </c>
      <c r="EU278" t="s">
        <v>612</v>
      </c>
      <c r="EV278" t="s">
        <v>10329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10328</v>
      </c>
      <c r="ET279" t="s">
        <v>10328</v>
      </c>
      <c r="EU279" t="s">
        <v>612</v>
      </c>
      <c r="EV279" t="s">
        <v>10329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10328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10328</v>
      </c>
      <c r="ET280" t="s">
        <v>10328</v>
      </c>
      <c r="EU280" t="s">
        <v>612</v>
      </c>
      <c r="EV280" t="s">
        <v>10330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10328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10328</v>
      </c>
      <c r="ET281" t="s">
        <v>10328</v>
      </c>
      <c r="EU281" t="s">
        <v>612</v>
      </c>
      <c r="EV281" t="s">
        <v>10330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10328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10328</v>
      </c>
      <c r="ET282" t="s">
        <v>10328</v>
      </c>
      <c r="EU282" t="s">
        <v>612</v>
      </c>
      <c r="EV282" t="s">
        <v>10330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10328</v>
      </c>
      <c r="ET283" t="s">
        <v>10328</v>
      </c>
      <c r="EU283" t="s">
        <v>612</v>
      </c>
      <c r="EV283" t="s">
        <v>10329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10328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10328</v>
      </c>
      <c r="ET284" t="s">
        <v>10328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10328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10328</v>
      </c>
      <c r="ET285" t="s">
        <v>10328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10328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10328</v>
      </c>
      <c r="ET286" t="s">
        <v>10328</v>
      </c>
      <c r="EU286" t="s">
        <v>946</v>
      </c>
      <c r="EV286" t="s">
        <v>10329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10328</v>
      </c>
      <c r="ET287" t="s">
        <v>10328</v>
      </c>
      <c r="EU287" t="s">
        <v>612</v>
      </c>
      <c r="EV287" t="s">
        <v>10329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10328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10328</v>
      </c>
      <c r="ET288" t="s">
        <v>10328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10328</v>
      </c>
      <c r="ET289" t="s">
        <v>10328</v>
      </c>
      <c r="EU289" t="s">
        <v>612</v>
      </c>
      <c r="EV289" t="s">
        <v>10329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10328</v>
      </c>
      <c r="ET290" t="s">
        <v>10328</v>
      </c>
      <c r="EU290" t="s">
        <v>612</v>
      </c>
      <c r="EV290" t="s">
        <v>10329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10328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10328</v>
      </c>
      <c r="ET291" t="s">
        <v>10328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10328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10328</v>
      </c>
      <c r="ET292" t="s">
        <v>10328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10328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10328</v>
      </c>
      <c r="ET293" t="s">
        <v>10328</v>
      </c>
      <c r="EU293" t="s">
        <v>612</v>
      </c>
      <c r="EV293" t="s">
        <v>10329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10328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10328</v>
      </c>
      <c r="ET294" t="s">
        <v>10328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10328</v>
      </c>
      <c r="ET295" t="s">
        <v>10328</v>
      </c>
      <c r="EU295" t="s">
        <v>612</v>
      </c>
      <c r="EV295" t="s">
        <v>10329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10328</v>
      </c>
      <c r="ET296" t="s">
        <v>10328</v>
      </c>
      <c r="EU296" t="s">
        <v>612</v>
      </c>
      <c r="EV296" t="s">
        <v>10329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10328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10328</v>
      </c>
      <c r="ET297" t="s">
        <v>10328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10331</v>
      </c>
      <c r="AG298" t="e">
        <v>#N/A</v>
      </c>
      <c r="AH298" t="s">
        <v>10328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10328</v>
      </c>
      <c r="ET298" t="s">
        <v>10328</v>
      </c>
      <c r="EU298" t="s">
        <v>612</v>
      </c>
      <c r="EV298" t="s">
        <v>10329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10331</v>
      </c>
      <c r="AG299" t="e">
        <v>#N/A</v>
      </c>
      <c r="AH299" t="s">
        <v>10328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10328</v>
      </c>
      <c r="ET299" t="s">
        <v>10328</v>
      </c>
      <c r="EU299" t="s">
        <v>612</v>
      </c>
      <c r="EV299" t="s">
        <v>10329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10328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10328</v>
      </c>
      <c r="ET300" t="s">
        <v>10328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10328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10328</v>
      </c>
      <c r="ET301" t="s">
        <v>10328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10328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10328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10328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10328</v>
      </c>
      <c r="EU303" t="s">
        <v>612</v>
      </c>
      <c r="EV303" t="s">
        <v>10330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10328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10328</v>
      </c>
      <c r="ET304" t="s">
        <v>10328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10328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10328</v>
      </c>
      <c r="ET305" t="s">
        <v>10328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10328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10328</v>
      </c>
      <c r="ET306" t="s">
        <v>10328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10328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10328</v>
      </c>
      <c r="ET307" t="s">
        <v>10328</v>
      </c>
      <c r="EU307" t="s">
        <v>612</v>
      </c>
      <c r="EV307" t="s">
        <v>10333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10328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10328</v>
      </c>
      <c r="ET308" t="s">
        <v>10328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10328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10328</v>
      </c>
      <c r="ET309" t="s">
        <v>10328</v>
      </c>
      <c r="EU309" t="s">
        <v>946</v>
      </c>
      <c r="EV309" t="s">
        <v>10329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10328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10328</v>
      </c>
      <c r="ET310" t="s">
        <v>10328</v>
      </c>
      <c r="EU310" t="s">
        <v>946</v>
      </c>
      <c r="EV310" t="s">
        <v>10329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10328</v>
      </c>
      <c r="ET311" t="s">
        <v>10328</v>
      </c>
      <c r="EU311" t="s">
        <v>612</v>
      </c>
      <c r="EV311" t="s">
        <v>10329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10328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10328</v>
      </c>
      <c r="ET312" t="s">
        <v>10328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10331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10328</v>
      </c>
      <c r="ET313" t="s">
        <v>10328</v>
      </c>
      <c r="EU313" t="s">
        <v>612</v>
      </c>
      <c r="EV313" t="s">
        <v>10329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10331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10328</v>
      </c>
      <c r="ET314" t="s">
        <v>10328</v>
      </c>
      <c r="EU314" t="s">
        <v>612</v>
      </c>
      <c r="EV314" t="s">
        <v>10329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10328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10328</v>
      </c>
      <c r="ET315" t="s">
        <v>10328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10328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10328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10328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10328</v>
      </c>
      <c r="ET317" t="s">
        <v>10328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10328</v>
      </c>
      <c r="ET318" t="s">
        <v>10328</v>
      </c>
      <c r="EU318" t="s">
        <v>612</v>
      </c>
      <c r="EV318" t="s">
        <v>10329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10331</v>
      </c>
      <c r="AG319" t="s">
        <v>736</v>
      </c>
      <c r="AH319" t="s">
        <v>10328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10328</v>
      </c>
      <c r="ET319" t="s">
        <v>10328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10328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10328</v>
      </c>
      <c r="ET320" t="s">
        <v>10328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10328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10328</v>
      </c>
      <c r="ET321" t="s">
        <v>10328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10328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10328</v>
      </c>
      <c r="ET322" t="s">
        <v>10328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10328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10328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10328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10328</v>
      </c>
      <c r="ET324" t="s">
        <v>10328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10328</v>
      </c>
      <c r="ET325" t="s">
        <v>10328</v>
      </c>
      <c r="EU325" t="s">
        <v>612</v>
      </c>
      <c r="EV325" t="s">
        <v>10329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10328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10328</v>
      </c>
      <c r="ET326" t="s">
        <v>10328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10328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10328</v>
      </c>
      <c r="ET327" t="s">
        <v>10328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10328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10328</v>
      </c>
      <c r="ET328" t="s">
        <v>10328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10328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10328</v>
      </c>
      <c r="ET329" t="s">
        <v>10328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10328</v>
      </c>
      <c r="ET330" t="s">
        <v>10328</v>
      </c>
      <c r="EU330" t="s">
        <v>612</v>
      </c>
      <c r="EV330" t="s">
        <v>10329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10328</v>
      </c>
      <c r="ET331" t="s">
        <v>10328</v>
      </c>
      <c r="EU331" t="s">
        <v>612</v>
      </c>
      <c r="EV331" t="s">
        <v>10329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10328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10328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10328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10328</v>
      </c>
      <c r="ET333" t="s">
        <v>10328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10331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10328</v>
      </c>
      <c r="ET334" t="s">
        <v>10328</v>
      </c>
      <c r="EU334" t="s">
        <v>612</v>
      </c>
      <c r="EV334" t="s">
        <v>10329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10331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10328</v>
      </c>
      <c r="ET335" t="s">
        <v>10328</v>
      </c>
      <c r="EU335" t="s">
        <v>612</v>
      </c>
      <c r="EV335" t="s">
        <v>10329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10328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10328</v>
      </c>
      <c r="ET336" t="s">
        <v>10328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10331</v>
      </c>
      <c r="AG337" t="e">
        <v>#N/A</v>
      </c>
      <c r="AH337" t="s">
        <v>10328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10328</v>
      </c>
      <c r="ET337" t="s">
        <v>10328</v>
      </c>
      <c r="EU337">
        <v>2017</v>
      </c>
      <c r="EV337" t="s">
        <v>10329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10331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10328</v>
      </c>
      <c r="ET338" t="s">
        <v>10328</v>
      </c>
      <c r="EU338">
        <v>2017</v>
      </c>
      <c r="EV338" t="s">
        <v>10329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10328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10328</v>
      </c>
      <c r="ET339" t="s">
        <v>10328</v>
      </c>
      <c r="EU339">
        <v>2017</v>
      </c>
      <c r="EV339" t="s">
        <v>10329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10328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10328</v>
      </c>
      <c r="ET340" t="s">
        <v>10328</v>
      </c>
      <c r="EU340">
        <v>2017</v>
      </c>
      <c r="EV340" t="s">
        <v>10329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10328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10328</v>
      </c>
      <c r="ET341" t="s">
        <v>10328</v>
      </c>
      <c r="EU341">
        <v>2017</v>
      </c>
      <c r="EV341" t="s">
        <v>10329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10328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10328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10328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10328</v>
      </c>
      <c r="ET343" t="s">
        <v>10328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10328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10328</v>
      </c>
      <c r="ET344" t="s">
        <v>10328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10328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10328</v>
      </c>
      <c r="ET345" t="s">
        <v>10328</v>
      </c>
      <c r="EU345">
        <v>2017</v>
      </c>
      <c r="EV345" t="s">
        <v>10330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10328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10328</v>
      </c>
      <c r="ET346" t="s">
        <v>10328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10328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10328</v>
      </c>
      <c r="ET347" t="s">
        <v>10328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10331</v>
      </c>
      <c r="AG348" t="e">
        <v>#N/A</v>
      </c>
      <c r="AH348" t="s">
        <v>10328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10328</v>
      </c>
      <c r="ET348" t="s">
        <v>10328</v>
      </c>
      <c r="EU348">
        <v>2017</v>
      </c>
      <c r="EV348" t="s">
        <v>10329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10331</v>
      </c>
      <c r="AG349" t="e">
        <v>#N/A</v>
      </c>
      <c r="AH349" t="s">
        <v>10328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10328</v>
      </c>
      <c r="ET349" t="s">
        <v>10328</v>
      </c>
      <c r="EU349">
        <v>2017</v>
      </c>
      <c r="EV349" t="s">
        <v>10329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10331</v>
      </c>
      <c r="AG350" t="e">
        <v>#N/A</v>
      </c>
      <c r="AH350" t="s">
        <v>10328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10328</v>
      </c>
      <c r="ET350" t="s">
        <v>10328</v>
      </c>
      <c r="EU350">
        <v>2017</v>
      </c>
      <c r="EV350" t="s">
        <v>10329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10328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10328</v>
      </c>
      <c r="ET351" t="s">
        <v>10328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10328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10328</v>
      </c>
      <c r="ET352" t="s">
        <v>10328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10328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10328</v>
      </c>
      <c r="ET353" t="s">
        <v>10328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10328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10328</v>
      </c>
      <c r="ET354" t="s">
        <v>10328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10328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10328</v>
      </c>
      <c r="ET355" t="s">
        <v>10328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10328</v>
      </c>
      <c r="ET356" t="s">
        <v>10328</v>
      </c>
      <c r="EU356">
        <v>2017</v>
      </c>
      <c r="EV356" t="s">
        <v>10329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10328</v>
      </c>
      <c r="ET357" t="s">
        <v>10328</v>
      </c>
      <c r="EU357">
        <v>2017</v>
      </c>
      <c r="EV357" t="s">
        <v>10329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10328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10328</v>
      </c>
      <c r="ET358" t="s">
        <v>10328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10331</v>
      </c>
      <c r="AG359" t="e">
        <v>#N/A</v>
      </c>
      <c r="AH359" t="s">
        <v>10328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10328</v>
      </c>
      <c r="ET359" t="s">
        <v>10328</v>
      </c>
      <c r="EU359">
        <v>2017</v>
      </c>
      <c r="EV359" t="s">
        <v>10329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10328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10328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10328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10328</v>
      </c>
      <c r="ET361" t="s">
        <v>10328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10328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10328</v>
      </c>
      <c r="ET362" t="s">
        <v>10328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10331</v>
      </c>
      <c r="AG363" t="e">
        <v>#N/A</v>
      </c>
      <c r="AH363" t="s">
        <v>10328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10328</v>
      </c>
      <c r="ET363" t="s">
        <v>10328</v>
      </c>
      <c r="EU363">
        <v>2017</v>
      </c>
      <c r="EV363" t="s">
        <v>10329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10328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10328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10331</v>
      </c>
      <c r="AG365" t="e">
        <v>#N/A</v>
      </c>
      <c r="AH365" t="s">
        <v>10328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10328</v>
      </c>
      <c r="ET365" t="s">
        <v>10328</v>
      </c>
      <c r="EU365">
        <v>2017</v>
      </c>
      <c r="EV365" t="s">
        <v>10329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10328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10328</v>
      </c>
      <c r="ET366" t="s">
        <v>10328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10331</v>
      </c>
      <c r="AG367" t="s">
        <v>606</v>
      </c>
      <c r="AH367" t="s">
        <v>10328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10328</v>
      </c>
      <c r="ET367" t="s">
        <v>10328</v>
      </c>
      <c r="EU367">
        <v>2019</v>
      </c>
      <c r="EV367" t="s">
        <v>10329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10328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10328</v>
      </c>
      <c r="ET368" t="s">
        <v>10328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10328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10328</v>
      </c>
      <c r="ET369" t="s">
        <v>10328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10328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10328</v>
      </c>
      <c r="ET370" t="s">
        <v>10328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10328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10328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10328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10328</v>
      </c>
      <c r="ET372" t="s">
        <v>10328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10328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10328</v>
      </c>
      <c r="ET373" t="s">
        <v>10328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10328</v>
      </c>
      <c r="ET374" t="s">
        <v>10328</v>
      </c>
      <c r="EU374">
        <v>2018</v>
      </c>
      <c r="EV374" t="s">
        <v>10329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10328</v>
      </c>
      <c r="ET375" t="s">
        <v>10328</v>
      </c>
      <c r="EU375">
        <v>2018</v>
      </c>
      <c r="EV375" t="s">
        <v>10329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10328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10328</v>
      </c>
      <c r="ET376" t="s">
        <v>10328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10331</v>
      </c>
      <c r="AG377" t="s">
        <v>606</v>
      </c>
      <c r="AH377" t="s">
        <v>10328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10328</v>
      </c>
      <c r="ET377" t="s">
        <v>10328</v>
      </c>
      <c r="EU377">
        <v>2018</v>
      </c>
      <c r="EV377" t="s">
        <v>10329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10331</v>
      </c>
      <c r="AG378" t="s">
        <v>606</v>
      </c>
      <c r="AH378" t="s">
        <v>10328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10328</v>
      </c>
      <c r="ET378" t="s">
        <v>10328</v>
      </c>
      <c r="EU378">
        <v>2018</v>
      </c>
      <c r="EV378" t="s">
        <v>10329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10328</v>
      </c>
      <c r="ET379" t="s">
        <v>10328</v>
      </c>
      <c r="EU379">
        <v>2018</v>
      </c>
      <c r="EV379" t="s">
        <v>10329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10328</v>
      </c>
      <c r="ET380" t="s">
        <v>10328</v>
      </c>
      <c r="EU380">
        <v>2018</v>
      </c>
      <c r="EV380" t="s">
        <v>10329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10331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10328</v>
      </c>
      <c r="ET381" t="s">
        <v>10328</v>
      </c>
      <c r="EU381">
        <v>2018</v>
      </c>
      <c r="EV381" t="s">
        <v>10329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10328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10328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10331</v>
      </c>
      <c r="AG383" t="s">
        <v>606</v>
      </c>
      <c r="AH383" t="s">
        <v>10328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10328</v>
      </c>
      <c r="ET383" t="s">
        <v>10328</v>
      </c>
      <c r="EU383">
        <v>2018</v>
      </c>
      <c r="EV383" t="s">
        <v>10329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10328</v>
      </c>
      <c r="ET384" t="s">
        <v>10328</v>
      </c>
      <c r="EU384">
        <v>2018</v>
      </c>
      <c r="EV384" t="s">
        <v>10329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10331</v>
      </c>
      <c r="AG385" t="e">
        <v>#N/A</v>
      </c>
      <c r="AH385" t="s">
        <v>10328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10328</v>
      </c>
      <c r="ET385" t="s">
        <v>10328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10331</v>
      </c>
      <c r="AG386" t="e">
        <v>#N/A</v>
      </c>
      <c r="AH386" t="s">
        <v>10328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10328</v>
      </c>
      <c r="ET386" t="s">
        <v>10328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10328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10328</v>
      </c>
      <c r="ET387" t="s">
        <v>10328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10328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10328</v>
      </c>
      <c r="ET388" t="s">
        <v>10328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10328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10328</v>
      </c>
      <c r="ET389" t="s">
        <v>10328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10328</v>
      </c>
      <c r="ET390" t="s">
        <v>10328</v>
      </c>
      <c r="EU390">
        <v>2018</v>
      </c>
      <c r="EV390" t="s">
        <v>10329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10328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10328</v>
      </c>
      <c r="ET391" t="s">
        <v>10328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10331</v>
      </c>
      <c r="AH392" t="s">
        <v>10328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10328</v>
      </c>
      <c r="ET392" t="s">
        <v>10328</v>
      </c>
      <c r="EU392">
        <v>2018</v>
      </c>
      <c r="EV392" t="s">
        <v>10329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10328</v>
      </c>
      <c r="ET393" t="s">
        <v>10328</v>
      </c>
      <c r="EU393">
        <v>2018</v>
      </c>
      <c r="EV393" t="s">
        <v>10329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10328</v>
      </c>
      <c r="ET394" t="s">
        <v>10328</v>
      </c>
      <c r="EU394">
        <v>2018</v>
      </c>
      <c r="EV394" t="s">
        <v>10329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10328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10328</v>
      </c>
      <c r="ET395" t="s">
        <v>10328</v>
      </c>
      <c r="EU395">
        <v>2018</v>
      </c>
      <c r="EV395" t="s">
        <v>10330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10328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10328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10328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10328</v>
      </c>
      <c r="ET397" t="s">
        <v>10328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10328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10328</v>
      </c>
      <c r="ET398" t="s">
        <v>10328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10328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10328</v>
      </c>
      <c r="ET399" t="s">
        <v>10328</v>
      </c>
      <c r="EU399">
        <v>2018</v>
      </c>
      <c r="EV399" t="s">
        <v>10330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10331</v>
      </c>
      <c r="AH400" t="s">
        <v>10328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10328</v>
      </c>
      <c r="ET400" t="s">
        <v>10328</v>
      </c>
      <c r="EU400">
        <v>2018</v>
      </c>
      <c r="EV400" t="s">
        <v>10329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10331</v>
      </c>
      <c r="AH401" t="s">
        <v>10328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10328</v>
      </c>
      <c r="ET401" t="s">
        <v>10328</v>
      </c>
      <c r="EU401">
        <v>2018</v>
      </c>
      <c r="EV401" t="s">
        <v>10329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10331</v>
      </c>
      <c r="AH402" t="s">
        <v>10328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10328</v>
      </c>
      <c r="ET402" t="s">
        <v>10328</v>
      </c>
      <c r="EU402">
        <v>2018</v>
      </c>
      <c r="EV402" t="s">
        <v>10329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10331</v>
      </c>
      <c r="AH403" t="s">
        <v>10328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10328</v>
      </c>
      <c r="ET403" t="s">
        <v>10328</v>
      </c>
      <c r="EU403">
        <v>2018</v>
      </c>
      <c r="EV403" t="s">
        <v>10329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10328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10328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10328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10328</v>
      </c>
      <c r="ET405" t="s">
        <v>10328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10328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10328</v>
      </c>
      <c r="ET406" t="s">
        <v>10328</v>
      </c>
      <c r="EU406">
        <v>2018</v>
      </c>
      <c r="EV406" t="s">
        <v>10330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10328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10328</v>
      </c>
      <c r="ET407" t="s">
        <v>10328</v>
      </c>
      <c r="EU407">
        <v>2018</v>
      </c>
      <c r="EV407" t="s">
        <v>10330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10328</v>
      </c>
      <c r="ET408" t="s">
        <v>10328</v>
      </c>
      <c r="EU408">
        <v>2018</v>
      </c>
      <c r="EV408" t="s">
        <v>10329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10328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10328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10331</v>
      </c>
      <c r="AH410" t="s">
        <v>10328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10328</v>
      </c>
      <c r="ET410" t="s">
        <v>10328</v>
      </c>
      <c r="EU410">
        <v>2018</v>
      </c>
      <c r="EV410" t="s">
        <v>10329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10328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10328</v>
      </c>
      <c r="ET411" t="s">
        <v>10328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10328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10328</v>
      </c>
      <c r="ET412" t="s">
        <v>10328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10328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10328</v>
      </c>
      <c r="ET413" t="s">
        <v>10328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10331</v>
      </c>
      <c r="AH414" t="s">
        <v>10328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10328</v>
      </c>
      <c r="ET414" t="s">
        <v>10328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10328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10328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10331</v>
      </c>
      <c r="AH416" t="s">
        <v>10328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10328</v>
      </c>
      <c r="ET416" t="s">
        <v>10328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10328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10328</v>
      </c>
      <c r="ET417" t="s">
        <v>10328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10331</v>
      </c>
      <c r="AH418" t="s">
        <v>10328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10328</v>
      </c>
      <c r="ET418" t="s">
        <v>10328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10331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10328</v>
      </c>
      <c r="ET419" t="s">
        <v>10328</v>
      </c>
      <c r="EU419">
        <v>2019</v>
      </c>
      <c r="EV419" t="s">
        <v>10329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10331</v>
      </c>
      <c r="AH420" t="s">
        <v>10328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10328</v>
      </c>
      <c r="ET420" t="s">
        <v>10328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10328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10328</v>
      </c>
      <c r="ET421" t="s">
        <v>10328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10328</v>
      </c>
      <c r="ET422" t="s">
        <v>10328</v>
      </c>
      <c r="EU422">
        <v>2019</v>
      </c>
      <c r="EV422" t="s">
        <v>10329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10328</v>
      </c>
      <c r="ET423" t="s">
        <v>10328</v>
      </c>
      <c r="EU423">
        <v>2019</v>
      </c>
      <c r="EV423" t="s">
        <v>10329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10328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10328</v>
      </c>
      <c r="ET424" t="s">
        <v>10328</v>
      </c>
      <c r="EU424" t="s">
        <v>946</v>
      </c>
      <c r="EV424" t="s">
        <v>10329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10331</v>
      </c>
      <c r="AH425" t="s">
        <v>10328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10328</v>
      </c>
      <c r="ET425" t="s">
        <v>10328</v>
      </c>
      <c r="EU425">
        <v>2019</v>
      </c>
      <c r="EV425" t="s">
        <v>10329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10331</v>
      </c>
      <c r="AH426" t="s">
        <v>10328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10328</v>
      </c>
      <c r="ET426" t="s">
        <v>10328</v>
      </c>
      <c r="EU426">
        <v>2019</v>
      </c>
      <c r="EV426" t="s">
        <v>10329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10328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10328</v>
      </c>
      <c r="ET427" t="s">
        <v>10328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10328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10328</v>
      </c>
      <c r="ET428" t="s">
        <v>10328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10328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10328</v>
      </c>
      <c r="ET429" t="s">
        <v>10328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10328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10328</v>
      </c>
      <c r="ET430" t="s">
        <v>10328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10328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10328</v>
      </c>
      <c r="ET431" t="s">
        <v>10328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10328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10328</v>
      </c>
      <c r="ET432" t="s">
        <v>10328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10328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10328</v>
      </c>
      <c r="ET433" t="s">
        <v>10328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10328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10328</v>
      </c>
      <c r="ET434" t="s">
        <v>10328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10328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10328</v>
      </c>
      <c r="ET435" t="s">
        <v>10328</v>
      </c>
      <c r="EU435">
        <v>2019</v>
      </c>
      <c r="EV435" t="s">
        <v>10333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10328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10328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10331</v>
      </c>
      <c r="AH437" t="s">
        <v>10328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10328</v>
      </c>
      <c r="ET437" t="s">
        <v>10328</v>
      </c>
      <c r="EU437">
        <v>2019</v>
      </c>
      <c r="EV437" t="s">
        <v>10329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10328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10328</v>
      </c>
      <c r="ET438" t="s">
        <v>10328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10331</v>
      </c>
      <c r="AH439" t="s">
        <v>10328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10328</v>
      </c>
      <c r="ET439" t="s">
        <v>10328</v>
      </c>
      <c r="EU439">
        <v>2019</v>
      </c>
      <c r="EV439" t="s">
        <v>10329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10328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10328</v>
      </c>
      <c r="ET440" t="s">
        <v>10328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10328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10328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10328</v>
      </c>
      <c r="ET442" t="s">
        <v>10328</v>
      </c>
      <c r="EU442">
        <v>2019</v>
      </c>
      <c r="EV442" t="s">
        <v>10329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10328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10328</v>
      </c>
      <c r="ET443" t="s">
        <v>10328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10328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10328</v>
      </c>
      <c r="ET444" t="s">
        <v>10328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10331</v>
      </c>
      <c r="AH445" t="s">
        <v>10328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10328</v>
      </c>
      <c r="ET445" t="s">
        <v>10328</v>
      </c>
      <c r="EU445">
        <v>2019</v>
      </c>
      <c r="EV445" t="s">
        <v>10329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10331</v>
      </c>
      <c r="AH446" t="s">
        <v>10328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10328</v>
      </c>
      <c r="ET446" t="s">
        <v>10328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10331</v>
      </c>
      <c r="AH447" t="s">
        <v>10328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10328</v>
      </c>
      <c r="ET447" t="s">
        <v>10328</v>
      </c>
      <c r="EU447">
        <v>2019</v>
      </c>
      <c r="EV447" t="s">
        <v>10329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10328</v>
      </c>
      <c r="EU448">
        <v>2019</v>
      </c>
      <c r="EV448" t="s">
        <v>10329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10328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10328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10328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10328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10331</v>
      </c>
      <c r="AH451" t="s">
        <v>10328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10328</v>
      </c>
      <c r="ET451" t="s">
        <v>10328</v>
      </c>
      <c r="EU451">
        <v>2019</v>
      </c>
      <c r="EV451" t="s">
        <v>10329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10328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10328</v>
      </c>
      <c r="ET452" t="s">
        <v>10328</v>
      </c>
      <c r="EU452">
        <v>2019</v>
      </c>
      <c r="EV452" t="s">
        <v>10329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10328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10328</v>
      </c>
      <c r="ET453" t="s">
        <v>10328</v>
      </c>
      <c r="EU453">
        <v>2019</v>
      </c>
      <c r="EV453" t="s">
        <v>10329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10331</v>
      </c>
      <c r="AH454" t="s">
        <v>10328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10328</v>
      </c>
      <c r="ET454" t="s">
        <v>10328</v>
      </c>
      <c r="EU454">
        <v>2019</v>
      </c>
      <c r="EV454" t="s">
        <v>10329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10328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10328</v>
      </c>
      <c r="ET455" t="s">
        <v>10328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10331</v>
      </c>
      <c r="AH456" t="s">
        <v>10328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10328</v>
      </c>
      <c r="ET456" t="s">
        <v>10328</v>
      </c>
      <c r="EU456">
        <v>2019</v>
      </c>
      <c r="EV456" t="s">
        <v>10329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10331</v>
      </c>
      <c r="AH457" t="s">
        <v>10328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10328</v>
      </c>
      <c r="ET457" t="s">
        <v>10328</v>
      </c>
      <c r="EU457">
        <v>2019</v>
      </c>
      <c r="EV457" t="s">
        <v>10329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10331</v>
      </c>
      <c r="AH458" t="s">
        <v>10328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10328</v>
      </c>
      <c r="ET458" t="s">
        <v>10328</v>
      </c>
      <c r="EU458">
        <v>2019</v>
      </c>
      <c r="EV458" t="s">
        <v>10329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10331</v>
      </c>
      <c r="AH459" t="s">
        <v>10328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10328</v>
      </c>
      <c r="ET459" t="s">
        <v>10328</v>
      </c>
      <c r="EU459">
        <v>2019</v>
      </c>
      <c r="EV459" t="s">
        <v>10329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10331</v>
      </c>
      <c r="AH460" t="s">
        <v>10328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10328</v>
      </c>
      <c r="ET460" t="s">
        <v>10328</v>
      </c>
      <c r="EU460">
        <v>2019</v>
      </c>
      <c r="EV460" t="s">
        <v>10329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10328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10328</v>
      </c>
      <c r="ET461" t="s">
        <v>10328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10328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10328</v>
      </c>
      <c r="ET462" t="s">
        <v>10328</v>
      </c>
      <c r="EU462">
        <v>2020</v>
      </c>
      <c r="EV462" t="s">
        <v>10330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10331</v>
      </c>
      <c r="AH463" t="s">
        <v>10328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10328</v>
      </c>
      <c r="ET463" t="s">
        <v>10328</v>
      </c>
      <c r="EU463">
        <v>2019</v>
      </c>
      <c r="EV463" t="s">
        <v>10329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10328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10328</v>
      </c>
      <c r="ET464" t="s">
        <v>10328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10328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10328</v>
      </c>
      <c r="ET465" t="s">
        <v>10328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10328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10328</v>
      </c>
      <c r="ET466" t="s">
        <v>10328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10328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10328</v>
      </c>
      <c r="ET467" t="s">
        <v>10328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10328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10328</v>
      </c>
      <c r="ET468" t="s">
        <v>10328</v>
      </c>
      <c r="EU468" t="s">
        <v>946</v>
      </c>
      <c r="EV468" t="s">
        <v>10329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10328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10328</v>
      </c>
      <c r="ET469" t="s">
        <v>10328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10328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10328</v>
      </c>
      <c r="ET470" t="s">
        <v>10328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10328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10328</v>
      </c>
      <c r="ET471" t="s">
        <v>10328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10331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10328</v>
      </c>
      <c r="ET472" t="s">
        <v>10328</v>
      </c>
      <c r="EU472">
        <v>2019</v>
      </c>
      <c r="EV472" t="s">
        <v>10329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10331</v>
      </c>
      <c r="AH473" t="s">
        <v>10328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10328</v>
      </c>
      <c r="ET473" t="s">
        <v>10328</v>
      </c>
      <c r="EU473">
        <v>2019</v>
      </c>
      <c r="EV473" t="s">
        <v>10329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10331</v>
      </c>
      <c r="AH474" t="s">
        <v>10328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10328</v>
      </c>
      <c r="ET474" t="s">
        <v>10328</v>
      </c>
      <c r="EU474" t="s">
        <v>946</v>
      </c>
      <c r="EV474" t="s">
        <v>10329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10331</v>
      </c>
      <c r="AH475" t="s">
        <v>10328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10328</v>
      </c>
      <c r="ET475" t="s">
        <v>10328</v>
      </c>
      <c r="EU475">
        <v>2021</v>
      </c>
      <c r="EV475" t="s">
        <v>10329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10331</v>
      </c>
      <c r="AH476" t="s">
        <v>10328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10328</v>
      </c>
      <c r="ET476" t="s">
        <v>10328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10331</v>
      </c>
      <c r="AH477" t="s">
        <v>10328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10328</v>
      </c>
      <c r="ET477" t="s">
        <v>10328</v>
      </c>
      <c r="EU477">
        <v>2020</v>
      </c>
      <c r="EV477" t="s">
        <v>10329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10328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10328</v>
      </c>
      <c r="ET478" t="s">
        <v>10328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10331</v>
      </c>
      <c r="AH479" t="s">
        <v>10328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10328</v>
      </c>
      <c r="ET479" t="s">
        <v>10328</v>
      </c>
      <c r="EU479">
        <v>2019</v>
      </c>
      <c r="EV479" t="s">
        <v>10329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10331</v>
      </c>
      <c r="AH480" t="s">
        <v>10328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10328</v>
      </c>
      <c r="ET480" t="s">
        <v>10328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10331</v>
      </c>
      <c r="AH481" t="s">
        <v>10328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10328</v>
      </c>
      <c r="ET481" t="s">
        <v>10328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10328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10328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10328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10328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10328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10328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10328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10328</v>
      </c>
      <c r="ET485" t="s">
        <v>10328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10328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10328</v>
      </c>
      <c r="ET486" t="s">
        <v>10328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10331</v>
      </c>
      <c r="AH487" t="s">
        <v>10328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10328</v>
      </c>
      <c r="ET487" t="s">
        <v>10328</v>
      </c>
      <c r="EU487">
        <v>2019</v>
      </c>
      <c r="EV487" t="s">
        <v>10329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10328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10328</v>
      </c>
      <c r="ET488" t="s">
        <v>10328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10328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10328</v>
      </c>
      <c r="ET489" t="s">
        <v>10328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10331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10328</v>
      </c>
      <c r="ET490" t="s">
        <v>10328</v>
      </c>
      <c r="EU490">
        <v>2020</v>
      </c>
      <c r="EV490" t="s">
        <v>10329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10331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10328</v>
      </c>
      <c r="ET491" t="s">
        <v>10328</v>
      </c>
      <c r="EU491">
        <v>2020</v>
      </c>
      <c r="EV491" t="s">
        <v>10329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10328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10328</v>
      </c>
      <c r="ET492" t="s">
        <v>10328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10328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10328</v>
      </c>
      <c r="ET493" t="s">
        <v>10328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10328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10328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10331</v>
      </c>
      <c r="AH495" t="s">
        <v>10328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10328</v>
      </c>
      <c r="ET495" t="s">
        <v>10328</v>
      </c>
      <c r="EU495">
        <v>2020</v>
      </c>
      <c r="EV495" t="s">
        <v>10329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10331</v>
      </c>
      <c r="AH496" t="s">
        <v>10328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10328</v>
      </c>
      <c r="ET496" t="s">
        <v>10328</v>
      </c>
      <c r="EU496" t="s">
        <v>946</v>
      </c>
      <c r="EV496" t="s">
        <v>10329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10331</v>
      </c>
      <c r="AH497" t="s">
        <v>10328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10328</v>
      </c>
      <c r="ET497" t="s">
        <v>10328</v>
      </c>
      <c r="EU497">
        <v>2020</v>
      </c>
      <c r="EV497" t="s">
        <v>10329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10328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10328</v>
      </c>
      <c r="ET498" t="s">
        <v>10328</v>
      </c>
      <c r="EU498">
        <v>2020</v>
      </c>
      <c r="EV498" t="s">
        <v>10329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10328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10328</v>
      </c>
      <c r="EU499">
        <v>2020</v>
      </c>
      <c r="EV499" t="s">
        <v>10330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10331</v>
      </c>
      <c r="AH500" t="s">
        <v>10328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10328</v>
      </c>
      <c r="ET500" t="s">
        <v>10328</v>
      </c>
      <c r="EU500">
        <v>2020</v>
      </c>
      <c r="EV500" t="s">
        <v>10329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10331</v>
      </c>
      <c r="AH501" t="s">
        <v>10328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10328</v>
      </c>
      <c r="ET501" t="s">
        <v>10328</v>
      </c>
      <c r="EU501">
        <v>2020</v>
      </c>
      <c r="EV501" t="s">
        <v>10329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10328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10328</v>
      </c>
      <c r="ET502" t="s">
        <v>10328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10331</v>
      </c>
      <c r="AH503" t="s">
        <v>10328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10328</v>
      </c>
      <c r="ET503" t="s">
        <v>10328</v>
      </c>
      <c r="EU503">
        <v>2020</v>
      </c>
      <c r="EV503" t="s">
        <v>10329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10328</v>
      </c>
      <c r="ET504" t="s">
        <v>10328</v>
      </c>
      <c r="EU504">
        <v>2020</v>
      </c>
      <c r="EV504" t="s">
        <v>10329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10328</v>
      </c>
      <c r="ET505" t="s">
        <v>10328</v>
      </c>
      <c r="EU505">
        <v>2020</v>
      </c>
      <c r="EV505" t="s">
        <v>10329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10328</v>
      </c>
      <c r="ET506" t="s">
        <v>10328</v>
      </c>
      <c r="EU506">
        <v>2020</v>
      </c>
      <c r="EV506" t="s">
        <v>10329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10328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10328</v>
      </c>
      <c r="ET507" t="s">
        <v>10328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10328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10328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10328</v>
      </c>
      <c r="ET509" t="s">
        <v>10328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10331</v>
      </c>
      <c r="AH510" t="s">
        <v>10328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10328</v>
      </c>
      <c r="ET510" t="s">
        <v>10328</v>
      </c>
      <c r="EU510">
        <v>2020</v>
      </c>
      <c r="EV510" t="s">
        <v>10329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10328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10328</v>
      </c>
      <c r="ET511" t="s">
        <v>10328</v>
      </c>
      <c r="EU511">
        <v>2020</v>
      </c>
      <c r="EV511" t="s">
        <v>10329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10328</v>
      </c>
      <c r="ET512" t="s">
        <v>10328</v>
      </c>
      <c r="EU512">
        <v>2020</v>
      </c>
      <c r="EV512" t="s">
        <v>10329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10331</v>
      </c>
      <c r="AH513" t="s">
        <v>10328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10328</v>
      </c>
      <c r="ET513" t="s">
        <v>10328</v>
      </c>
      <c r="EU513">
        <v>2020</v>
      </c>
      <c r="EV513" t="s">
        <v>10329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10331</v>
      </c>
      <c r="AH514" t="s">
        <v>10328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10328</v>
      </c>
      <c r="ET514" t="s">
        <v>10328</v>
      </c>
      <c r="EU514">
        <v>2020</v>
      </c>
      <c r="EV514" t="s">
        <v>10329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10328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10328</v>
      </c>
      <c r="ET515" t="s">
        <v>10328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10331</v>
      </c>
      <c r="AH516" t="s">
        <v>10328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10328</v>
      </c>
      <c r="ET516" t="s">
        <v>10328</v>
      </c>
      <c r="EU516">
        <v>2020</v>
      </c>
      <c r="EV516" t="s">
        <v>10329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10328</v>
      </c>
      <c r="ET517" t="s">
        <v>10328</v>
      </c>
      <c r="EU517">
        <v>2020</v>
      </c>
      <c r="EV517" t="s">
        <v>10329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10331</v>
      </c>
      <c r="AH518" t="s">
        <v>10328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10328</v>
      </c>
      <c r="ET518" t="s">
        <v>10328</v>
      </c>
      <c r="EU518">
        <v>2020</v>
      </c>
      <c r="EV518" t="s">
        <v>10329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10331</v>
      </c>
      <c r="AH519" t="s">
        <v>10328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10328</v>
      </c>
      <c r="ET519" t="s">
        <v>10328</v>
      </c>
      <c r="EU519">
        <v>2020</v>
      </c>
      <c r="EV519" t="s">
        <v>10329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10331</v>
      </c>
      <c r="AH520" t="s">
        <v>10328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10328</v>
      </c>
      <c r="ET520" t="s">
        <v>10328</v>
      </c>
      <c r="EU520">
        <v>2020</v>
      </c>
      <c r="EV520" t="s">
        <v>10329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10331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10328</v>
      </c>
      <c r="ET521" t="s">
        <v>10328</v>
      </c>
      <c r="EU521">
        <v>2020</v>
      </c>
      <c r="EV521" t="s">
        <v>10329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10331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10328</v>
      </c>
      <c r="ET522" t="s">
        <v>10328</v>
      </c>
      <c r="EU522">
        <v>2020</v>
      </c>
      <c r="EV522" t="s">
        <v>10329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10331</v>
      </c>
      <c r="AH523" t="s">
        <v>10328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10328</v>
      </c>
      <c r="ET523" t="s">
        <v>10328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10328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10328</v>
      </c>
      <c r="ET524" t="s">
        <v>10328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10331</v>
      </c>
      <c r="AH525" t="s">
        <v>10328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10328</v>
      </c>
      <c r="ET525" t="s">
        <v>10328</v>
      </c>
      <c r="EU525">
        <v>2020</v>
      </c>
      <c r="EV525" t="s">
        <v>10329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10328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10328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10331</v>
      </c>
      <c r="AH527" t="s">
        <v>10328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10328</v>
      </c>
      <c r="ET527" t="s">
        <v>10328</v>
      </c>
      <c r="EU527">
        <v>2020</v>
      </c>
      <c r="EV527" t="s">
        <v>10329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10331</v>
      </c>
      <c r="AH528" t="s">
        <v>10328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10328</v>
      </c>
      <c r="ET528" t="s">
        <v>10328</v>
      </c>
      <c r="EU528">
        <v>2020</v>
      </c>
      <c r="EV528" t="s">
        <v>10329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10328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10328</v>
      </c>
      <c r="ET529" t="s">
        <v>10328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10331</v>
      </c>
      <c r="AH530" t="s">
        <v>10328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10328</v>
      </c>
      <c r="ET530" t="s">
        <v>10328</v>
      </c>
      <c r="EU530">
        <v>2020</v>
      </c>
      <c r="EV530" t="s">
        <v>10329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10328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10328</v>
      </c>
      <c r="ET531" t="s">
        <v>10328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10328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10328</v>
      </c>
      <c r="ET532" t="s">
        <v>10328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10328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10328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10328</v>
      </c>
      <c r="ET534" t="s">
        <v>10328</v>
      </c>
      <c r="EU534">
        <v>2020</v>
      </c>
      <c r="EV534" t="s">
        <v>10329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10331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10328</v>
      </c>
      <c r="ET535" t="s">
        <v>10328</v>
      </c>
      <c r="EU535">
        <v>2020</v>
      </c>
      <c r="EV535" t="s">
        <v>10329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10331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10328</v>
      </c>
      <c r="ET536" t="s">
        <v>10328</v>
      </c>
      <c r="EU536">
        <v>2020</v>
      </c>
      <c r="EV536" t="s">
        <v>10329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10331</v>
      </c>
      <c r="AH537" t="s">
        <v>10328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10328</v>
      </c>
      <c r="ET537" t="s">
        <v>10328</v>
      </c>
      <c r="EU537">
        <v>2020</v>
      </c>
      <c r="EV537" t="s">
        <v>10329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10331</v>
      </c>
      <c r="AH538" t="s">
        <v>10328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10328</v>
      </c>
      <c r="ET538" t="s">
        <v>10328</v>
      </c>
      <c r="EU538" t="s">
        <v>946</v>
      </c>
      <c r="EV538" t="s">
        <v>10329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10328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10328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10328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10328</v>
      </c>
      <c r="ET540" t="s">
        <v>10328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10331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10328</v>
      </c>
      <c r="ET541" t="s">
        <v>10328</v>
      </c>
      <c r="EU541">
        <v>2020</v>
      </c>
      <c r="EV541" t="s">
        <v>10329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10331</v>
      </c>
      <c r="AH542" t="s">
        <v>10328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10328</v>
      </c>
      <c r="ET542" t="s">
        <v>10328</v>
      </c>
      <c r="EU542">
        <v>2020</v>
      </c>
      <c r="EV542" t="s">
        <v>10329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10331</v>
      </c>
      <c r="AH543" t="s">
        <v>10328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10328</v>
      </c>
      <c r="ET543" t="s">
        <v>10328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10328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10328</v>
      </c>
      <c r="ET544" t="s">
        <v>10328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10331</v>
      </c>
      <c r="AH545" t="s">
        <v>10328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10328</v>
      </c>
      <c r="ET545" t="s">
        <v>10328</v>
      </c>
      <c r="EU545">
        <v>2020</v>
      </c>
      <c r="EV545" t="s">
        <v>10329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10331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10328</v>
      </c>
      <c r="ET546" t="s">
        <v>10328</v>
      </c>
      <c r="EU546">
        <v>2021</v>
      </c>
      <c r="EV546" t="s">
        <v>10329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10331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10328</v>
      </c>
      <c r="ET547" t="s">
        <v>10328</v>
      </c>
      <c r="EU547">
        <v>2021</v>
      </c>
      <c r="EV547" t="s">
        <v>10329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10331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10328</v>
      </c>
      <c r="ET548" t="s">
        <v>10328</v>
      </c>
      <c r="EU548">
        <v>2021</v>
      </c>
      <c r="EV548" t="s">
        <v>10329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10331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10328</v>
      </c>
      <c r="ET549" t="s">
        <v>10328</v>
      </c>
      <c r="EU549">
        <v>2021</v>
      </c>
      <c r="EV549" t="s">
        <v>10329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10331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10328</v>
      </c>
      <c r="ET550" t="s">
        <v>10328</v>
      </c>
      <c r="EU550">
        <v>2021</v>
      </c>
      <c r="EV550" t="s">
        <v>10329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10331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10328</v>
      </c>
      <c r="ET551" t="s">
        <v>10328</v>
      </c>
      <c r="EU551">
        <v>2021</v>
      </c>
      <c r="EV551" t="s">
        <v>10329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10331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10328</v>
      </c>
      <c r="ET552" t="s">
        <v>10328</v>
      </c>
      <c r="EU552">
        <v>2021</v>
      </c>
      <c r="EV552" t="s">
        <v>10329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10331</v>
      </c>
      <c r="AH553" t="s">
        <v>10328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10328</v>
      </c>
      <c r="ET553" t="s">
        <v>10328</v>
      </c>
      <c r="EU553">
        <v>2020</v>
      </c>
      <c r="EV553" t="s">
        <v>10330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10328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10328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10328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10328</v>
      </c>
      <c r="ET555" t="s">
        <v>10328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10328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10328</v>
      </c>
      <c r="ET556" t="s">
        <v>10328</v>
      </c>
      <c r="EU556">
        <v>2020</v>
      </c>
      <c r="EV556" t="s">
        <v>10333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10328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10328</v>
      </c>
      <c r="ET557" t="s">
        <v>10328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10331</v>
      </c>
      <c r="AH558" t="s">
        <v>10328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10328</v>
      </c>
      <c r="ET558" t="s">
        <v>10328</v>
      </c>
      <c r="EU558">
        <v>2021</v>
      </c>
      <c r="EV558" t="s">
        <v>10329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10331</v>
      </c>
      <c r="AH559" t="s">
        <v>10328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10328</v>
      </c>
      <c r="ET559" t="s">
        <v>10328</v>
      </c>
      <c r="EU559">
        <v>2021</v>
      </c>
      <c r="EV559" t="s">
        <v>10329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10331</v>
      </c>
      <c r="AH560" t="s">
        <v>10328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10328</v>
      </c>
      <c r="ET560" t="s">
        <v>10328</v>
      </c>
      <c r="EU560">
        <v>2021</v>
      </c>
      <c r="EV560" t="s">
        <v>10329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10331</v>
      </c>
      <c r="AH561" t="s">
        <v>10328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10328</v>
      </c>
      <c r="ET561" t="s">
        <v>10328</v>
      </c>
      <c r="EU561">
        <v>2021</v>
      </c>
      <c r="EV561" t="s">
        <v>10329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10328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10328</v>
      </c>
      <c r="ET562" t="s">
        <v>10328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10328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10328</v>
      </c>
      <c r="EU563">
        <v>2021</v>
      </c>
      <c r="EV563" t="s">
        <v>10330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10328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10328</v>
      </c>
      <c r="ET564" t="s">
        <v>10328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10331</v>
      </c>
      <c r="AH565" t="s">
        <v>10328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10328</v>
      </c>
      <c r="ET565" t="s">
        <v>10328</v>
      </c>
      <c r="EU565">
        <v>2021</v>
      </c>
      <c r="EV565" t="s">
        <v>10329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10331</v>
      </c>
      <c r="AH566" t="s">
        <v>10328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10328</v>
      </c>
      <c r="ET566" t="s">
        <v>10328</v>
      </c>
      <c r="EU566">
        <v>2021</v>
      </c>
      <c r="EV566" t="s">
        <v>10329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10331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10328</v>
      </c>
      <c r="ET567" t="s">
        <v>10328</v>
      </c>
      <c r="EU567">
        <v>2021</v>
      </c>
      <c r="EV567" t="s">
        <v>10329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10328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10328</v>
      </c>
      <c r="ET568" t="s">
        <v>10328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10328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10328</v>
      </c>
      <c r="ET569" t="s">
        <v>10328</v>
      </c>
      <c r="EU569">
        <v>2021</v>
      </c>
      <c r="EV569" t="s">
        <v>10330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10331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10328</v>
      </c>
      <c r="ET570" t="s">
        <v>10328</v>
      </c>
      <c r="EU570">
        <v>2021</v>
      </c>
      <c r="EV570" t="s">
        <v>10329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10328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10328</v>
      </c>
      <c r="ET571" t="s">
        <v>10328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10328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10328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10328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10328</v>
      </c>
      <c r="ET573" t="s">
        <v>10328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10328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10328</v>
      </c>
      <c r="ET574" t="s">
        <v>10328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10328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10328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10328</v>
      </c>
      <c r="ET576" t="s">
        <v>10328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10328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10328</v>
      </c>
      <c r="ET577" t="s">
        <v>10328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10328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10328</v>
      </c>
      <c r="ET578" t="s">
        <v>10328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10328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10328</v>
      </c>
      <c r="ET579" t="s">
        <v>10328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10331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10328</v>
      </c>
      <c r="ET580" t="s">
        <v>10328</v>
      </c>
      <c r="EU580">
        <v>2021</v>
      </c>
      <c r="EV580" t="s">
        <v>10329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10328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10328</v>
      </c>
      <c r="ET581" t="s">
        <v>10328</v>
      </c>
      <c r="EU581">
        <v>2021</v>
      </c>
      <c r="EV581" t="s">
        <v>10330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10328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10328</v>
      </c>
      <c r="ET582" t="s">
        <v>10328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10331</v>
      </c>
      <c r="AH583" t="s">
        <v>10328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10328</v>
      </c>
      <c r="ET583" t="s">
        <v>10328</v>
      </c>
      <c r="EU583">
        <v>2021</v>
      </c>
      <c r="EV583" t="s">
        <v>10329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10331</v>
      </c>
      <c r="AH584" t="s">
        <v>10328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10328</v>
      </c>
      <c r="ET584" t="s">
        <v>10328</v>
      </c>
      <c r="EU584">
        <v>2021</v>
      </c>
      <c r="EV584" t="s">
        <v>10329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10328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10328</v>
      </c>
      <c r="ET585" t="s">
        <v>10328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10328</v>
      </c>
      <c r="ET586" t="s">
        <v>10328</v>
      </c>
      <c r="EU586">
        <v>2022</v>
      </c>
      <c r="EV586" t="s">
        <v>10329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10328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10328</v>
      </c>
      <c r="ET587" t="s">
        <v>10328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10328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10328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10328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10331</v>
      </c>
      <c r="AH590" t="s">
        <v>10328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10328</v>
      </c>
      <c r="ET590" t="s">
        <v>10328</v>
      </c>
      <c r="EU590">
        <v>2021</v>
      </c>
      <c r="EV590" t="s">
        <v>10329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10331</v>
      </c>
      <c r="AH591" t="s">
        <v>10328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10328</v>
      </c>
      <c r="ET591" t="s">
        <v>10328</v>
      </c>
      <c r="EU591">
        <v>2021</v>
      </c>
      <c r="EV591" t="s">
        <v>10329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10331</v>
      </c>
      <c r="AH592" t="s">
        <v>10328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10328</v>
      </c>
      <c r="ET592" t="s">
        <v>10328</v>
      </c>
      <c r="EU592">
        <v>2021</v>
      </c>
      <c r="EV592" t="s">
        <v>10329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10331</v>
      </c>
      <c r="AH593" t="s">
        <v>10328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10328</v>
      </c>
      <c r="ET593" t="s">
        <v>10328</v>
      </c>
      <c r="EU593">
        <v>2021</v>
      </c>
      <c r="EV593" t="s">
        <v>10329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10331</v>
      </c>
      <c r="AH594" t="s">
        <v>10328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10328</v>
      </c>
      <c r="ET594" t="s">
        <v>10328</v>
      </c>
      <c r="EU594">
        <v>2021</v>
      </c>
      <c r="EV594" t="s">
        <v>10329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10331</v>
      </c>
      <c r="AH595" t="s">
        <v>10328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10328</v>
      </c>
      <c r="ET595" t="s">
        <v>10328</v>
      </c>
      <c r="EU595">
        <v>2022</v>
      </c>
      <c r="EV595" t="s">
        <v>10329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10331</v>
      </c>
      <c r="AH596" t="s">
        <v>10328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10328</v>
      </c>
      <c r="ET596" t="s">
        <v>10328</v>
      </c>
      <c r="EU596">
        <v>2021</v>
      </c>
      <c r="EV596" t="s">
        <v>10329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10331</v>
      </c>
      <c r="AH597" t="s">
        <v>10328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10328</v>
      </c>
      <c r="ET597" t="s">
        <v>10328</v>
      </c>
      <c r="EU597">
        <v>2024</v>
      </c>
      <c r="EV597" t="s">
        <v>10329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10328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10328</v>
      </c>
      <c r="ET598" t="s">
        <v>10328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10331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10328</v>
      </c>
      <c r="ET599" t="s">
        <v>10328</v>
      </c>
      <c r="EU599">
        <v>2023</v>
      </c>
      <c r="EV599" t="s">
        <v>10329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10331</v>
      </c>
      <c r="AH600" t="s">
        <v>10328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10328</v>
      </c>
      <c r="ET600" t="s">
        <v>10328</v>
      </c>
      <c r="EU600">
        <v>2021</v>
      </c>
      <c r="EV600" t="s">
        <v>10329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10328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10328</v>
      </c>
      <c r="ET601" t="s">
        <v>10328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10328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10328</v>
      </c>
      <c r="ET602" t="s">
        <v>10328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10331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10328</v>
      </c>
      <c r="ET603" t="s">
        <v>10328</v>
      </c>
      <c r="EU603">
        <v>2021</v>
      </c>
      <c r="EV603" t="s">
        <v>10329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10331</v>
      </c>
      <c r="AH604" t="s">
        <v>10328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10328</v>
      </c>
      <c r="ET604" t="s">
        <v>10328</v>
      </c>
      <c r="EU604">
        <v>2021</v>
      </c>
      <c r="EV604" t="s">
        <v>10329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10328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10328</v>
      </c>
      <c r="ET605" t="s">
        <v>10328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10331</v>
      </c>
      <c r="AH606" t="s">
        <v>10328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10328</v>
      </c>
      <c r="ET606" t="s">
        <v>10328</v>
      </c>
      <c r="EU606">
        <v>2021</v>
      </c>
      <c r="EV606" t="s">
        <v>10329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10328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10328</v>
      </c>
      <c r="ET607" t="s">
        <v>10328</v>
      </c>
      <c r="EU607">
        <v>2021</v>
      </c>
      <c r="EV607" t="s">
        <v>10333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10331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10328</v>
      </c>
      <c r="ET608" t="s">
        <v>10328</v>
      </c>
      <c r="EU608">
        <v>2021</v>
      </c>
      <c r="EV608" t="s">
        <v>10329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10328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10328</v>
      </c>
      <c r="ET609" t="s">
        <v>10328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10331</v>
      </c>
      <c r="AH610" t="s">
        <v>10328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10328</v>
      </c>
      <c r="ET610" t="s">
        <v>10328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10328</v>
      </c>
      <c r="ET611" t="s">
        <v>10328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10328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10328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10328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10331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10328</v>
      </c>
      <c r="ET615" t="s">
        <v>10328</v>
      </c>
      <c r="EU615">
        <v>2022</v>
      </c>
      <c r="EV615" t="s">
        <v>10329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10331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10328</v>
      </c>
      <c r="ET616" t="s">
        <v>10328</v>
      </c>
      <c r="EU616">
        <v>2022</v>
      </c>
      <c r="EV616" t="s">
        <v>10329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10328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10328</v>
      </c>
      <c r="ET618" t="s">
        <v>10328</v>
      </c>
      <c r="EU618">
        <v>2022</v>
      </c>
      <c r="EV618" t="s">
        <v>10329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10328</v>
      </c>
      <c r="ET619" t="s">
        <v>10328</v>
      </c>
      <c r="EU619">
        <v>2022</v>
      </c>
      <c r="EV619" t="s">
        <v>10329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10328</v>
      </c>
      <c r="ET620" t="s">
        <v>10328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10331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10328</v>
      </c>
      <c r="ET621" t="s">
        <v>10328</v>
      </c>
      <c r="EU621">
        <v>2022</v>
      </c>
      <c r="EV621" t="s">
        <v>10329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10328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10328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10328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10328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10328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10328</v>
      </c>
      <c r="ET627" t="s">
        <v>10328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10328</v>
      </c>
      <c r="ET628" t="s">
        <v>10328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10328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10328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10328</v>
      </c>
      <c r="ET631" t="s">
        <v>10328</v>
      </c>
      <c r="EU631">
        <v>2022</v>
      </c>
      <c r="EV631" t="s">
        <v>10333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10331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10328</v>
      </c>
      <c r="ET632" t="s">
        <v>10328</v>
      </c>
      <c r="EU632">
        <v>2022</v>
      </c>
      <c r="EV632" t="s">
        <v>10329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10331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10328</v>
      </c>
      <c r="ET633" t="s">
        <v>10328</v>
      </c>
      <c r="EU633">
        <v>2022</v>
      </c>
      <c r="EV633" t="s">
        <v>10329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10331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10328</v>
      </c>
      <c r="ET634" t="s">
        <v>10328</v>
      </c>
      <c r="EU634">
        <v>2022</v>
      </c>
      <c r="EV634" t="s">
        <v>10329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10331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10328</v>
      </c>
      <c r="ET635" t="s">
        <v>10328</v>
      </c>
      <c r="EU635">
        <v>2022</v>
      </c>
      <c r="EV635" t="s">
        <v>10329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10328</v>
      </c>
      <c r="ET636" t="s">
        <v>10328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10328</v>
      </c>
      <c r="ET637" t="s">
        <v>10328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10331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10328</v>
      </c>
      <c r="ET638" t="s">
        <v>10328</v>
      </c>
      <c r="EU638">
        <v>2022</v>
      </c>
      <c r="EV638" t="s">
        <v>10329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10328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10328</v>
      </c>
      <c r="ET640" t="s">
        <v>10328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10328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10331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10328</v>
      </c>
      <c r="ET642" t="s">
        <v>10328</v>
      </c>
      <c r="EU642">
        <v>2022</v>
      </c>
      <c r="EV642" t="s">
        <v>10329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10331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10328</v>
      </c>
      <c r="ET643" t="s">
        <v>10328</v>
      </c>
      <c r="EU643">
        <v>2022</v>
      </c>
      <c r="EV643" t="s">
        <v>10329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10328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10328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10331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10328</v>
      </c>
      <c r="ET646" t="s">
        <v>10328</v>
      </c>
      <c r="EU646">
        <v>2022</v>
      </c>
      <c r="EV646" t="s">
        <v>10329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10331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10328</v>
      </c>
      <c r="ET647" t="s">
        <v>10328</v>
      </c>
      <c r="EU647">
        <v>2022</v>
      </c>
      <c r="EV647" t="s">
        <v>10329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10331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10328</v>
      </c>
      <c r="ET648" t="s">
        <v>10328</v>
      </c>
      <c r="EU648">
        <v>2022</v>
      </c>
      <c r="EV648" t="s">
        <v>10329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10328</v>
      </c>
      <c r="ET649" t="s">
        <v>10328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10331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10328</v>
      </c>
      <c r="ET650" t="s">
        <v>10328</v>
      </c>
      <c r="EU650">
        <v>2022</v>
      </c>
      <c r="EV650" t="s">
        <v>10330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10328</v>
      </c>
      <c r="ET651" t="s">
        <v>10328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10331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10328</v>
      </c>
      <c r="ET652" t="s">
        <v>10328</v>
      </c>
      <c r="EU652">
        <v>2022</v>
      </c>
      <c r="EV652" t="s">
        <v>10330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10328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10328</v>
      </c>
      <c r="ET654" t="s">
        <v>10328</v>
      </c>
      <c r="EU654">
        <v>2023</v>
      </c>
      <c r="EV654" t="s">
        <v>10329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10328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10328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10331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10328</v>
      </c>
      <c r="ET657" t="s">
        <v>10328</v>
      </c>
      <c r="EU657">
        <v>2023</v>
      </c>
      <c r="EV657" t="s">
        <v>10329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10328</v>
      </c>
      <c r="ET658" t="s">
        <v>10328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10328</v>
      </c>
      <c r="ET659" t="s">
        <v>10328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10328</v>
      </c>
      <c r="ET660" t="s">
        <v>10328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10328</v>
      </c>
      <c r="ET661" t="s">
        <v>10328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10331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10328</v>
      </c>
      <c r="ET662" t="s">
        <v>10328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10328</v>
      </c>
      <c r="ET663" t="s">
        <v>10328</v>
      </c>
      <c r="EU663">
        <v>2023</v>
      </c>
      <c r="EV663" t="s">
        <v>10329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10328</v>
      </c>
      <c r="ET664" t="s">
        <v>10328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10331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10328</v>
      </c>
      <c r="ET665" t="s">
        <v>10328</v>
      </c>
      <c r="EU665">
        <v>2023</v>
      </c>
      <c r="EV665" t="s">
        <v>10329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10328</v>
      </c>
      <c r="ET666" t="s">
        <v>10328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10328</v>
      </c>
      <c r="EU667">
        <v>2023</v>
      </c>
      <c r="EV667" t="s">
        <v>10330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10331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10328</v>
      </c>
      <c r="ET668" t="s">
        <v>10328</v>
      </c>
      <c r="EU668">
        <v>2023</v>
      </c>
      <c r="EV668" t="s">
        <v>10329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10328</v>
      </c>
      <c r="ET669" t="s">
        <v>10328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10328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10328</v>
      </c>
      <c r="ET671" t="s">
        <v>10328</v>
      </c>
      <c r="EU671">
        <v>2023</v>
      </c>
      <c r="EV671" t="s">
        <v>10329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10328</v>
      </c>
      <c r="ET672" t="s">
        <v>10328</v>
      </c>
      <c r="EU672">
        <v>2023</v>
      </c>
      <c r="EV672" t="s">
        <v>10330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10328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10328</v>
      </c>
      <c r="ET675" t="s">
        <v>10328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10331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10328</v>
      </c>
      <c r="ET676" t="s">
        <v>10328</v>
      </c>
      <c r="EU676">
        <v>2023</v>
      </c>
      <c r="EV676" t="s">
        <v>10329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10328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10328</v>
      </c>
      <c r="ET678" t="s">
        <v>10328</v>
      </c>
      <c r="EU678">
        <v>2023</v>
      </c>
      <c r="EV678" t="s">
        <v>10330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10328</v>
      </c>
      <c r="ET679" t="s">
        <v>10328</v>
      </c>
      <c r="EU679">
        <v>2024</v>
      </c>
      <c r="EV679" t="s">
        <v>10329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10328</v>
      </c>
      <c r="ET680" t="s">
        <v>10328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10328</v>
      </c>
      <c r="ET681" t="s">
        <v>10328</v>
      </c>
      <c r="EU681">
        <v>2024</v>
      </c>
      <c r="EV681" t="s">
        <v>10330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10328</v>
      </c>
      <c r="ET682" t="s">
        <v>10328</v>
      </c>
      <c r="EU682">
        <v>2024</v>
      </c>
      <c r="EV682" t="s">
        <v>10329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10328</v>
      </c>
      <c r="ET683" t="s">
        <v>10328</v>
      </c>
      <c r="EU683">
        <v>2024</v>
      </c>
      <c r="EV683" t="s">
        <v>10329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10328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10328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10328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10328</v>
      </c>
      <c r="ET687" t="s">
        <v>10328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10328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10331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10328</v>
      </c>
      <c r="ET689" t="s">
        <v>10328</v>
      </c>
      <c r="EU689">
        <v>2024</v>
      </c>
      <c r="EV689" t="s">
        <v>10329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10331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10328</v>
      </c>
      <c r="ET690" t="s">
        <v>10328</v>
      </c>
      <c r="EU690">
        <v>2024</v>
      </c>
      <c r="EV690" t="s">
        <v>10329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10331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10328</v>
      </c>
      <c r="ET691" t="s">
        <v>10328</v>
      </c>
      <c r="EU691">
        <v>2024</v>
      </c>
      <c r="EV691" t="s">
        <v>10329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10331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10328</v>
      </c>
      <c r="ET692" t="s">
        <v>10328</v>
      </c>
      <c r="EU692">
        <v>2024</v>
      </c>
      <c r="EV692" t="s">
        <v>10329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10331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10328</v>
      </c>
      <c r="ET693" t="s">
        <v>10328</v>
      </c>
      <c r="EU693">
        <v>2024</v>
      </c>
      <c r="EV693" t="s">
        <v>10329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10331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10328</v>
      </c>
      <c r="ET694" t="s">
        <v>10328</v>
      </c>
      <c r="EU694">
        <v>2024</v>
      </c>
      <c r="EV694" t="s">
        <v>10329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10331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10328</v>
      </c>
      <c r="ET695" t="s">
        <v>10328</v>
      </c>
      <c r="EU695">
        <v>2024</v>
      </c>
      <c r="EV695" t="s">
        <v>10330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10331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10328</v>
      </c>
      <c r="ET696" t="s">
        <v>10328</v>
      </c>
      <c r="EU696">
        <v>2024</v>
      </c>
      <c r="EV696" t="s">
        <v>10329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10328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10328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10328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10331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10328</v>
      </c>
      <c r="ET700" t="s">
        <v>10328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10328</v>
      </c>
      <c r="ET701" t="s">
        <v>10328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10328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10331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10328</v>
      </c>
      <c r="ET703" t="s">
        <v>10328</v>
      </c>
      <c r="EU703">
        <v>2024</v>
      </c>
      <c r="EV703" t="s">
        <v>10329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10331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10328</v>
      </c>
      <c r="ET704" t="s">
        <v>10328</v>
      </c>
      <c r="EU704">
        <v>2024</v>
      </c>
      <c r="EV704" t="s">
        <v>10329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10328</v>
      </c>
      <c r="ET705" t="s">
        <v>10328</v>
      </c>
      <c r="EU705">
        <v>2024</v>
      </c>
      <c r="EV705" t="s">
        <v>10333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10328</v>
      </c>
      <c r="ET706" t="s">
        <v>10328</v>
      </c>
      <c r="EU706">
        <v>2024</v>
      </c>
      <c r="EV706" t="s">
        <v>10329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10328</v>
      </c>
      <c r="ET707" t="s">
        <v>10328</v>
      </c>
      <c r="EU707">
        <v>2024</v>
      </c>
      <c r="EV707" t="s">
        <v>10329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10331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10328</v>
      </c>
      <c r="ET708" t="s">
        <v>10328</v>
      </c>
      <c r="EU708">
        <v>2024</v>
      </c>
      <c r="EV708" t="s">
        <v>10329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10328</v>
      </c>
      <c r="EU710">
        <v>2024</v>
      </c>
      <c r="EV710" t="s">
        <v>10329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10328</v>
      </c>
      <c r="ET713" t="s">
        <v>10328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10331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10328</v>
      </c>
      <c r="ET714" t="s">
        <v>10328</v>
      </c>
      <c r="EU714">
        <v>2024</v>
      </c>
      <c r="EV714" t="s">
        <v>10329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10328</v>
      </c>
      <c r="ET715" t="s">
        <v>10328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10328</v>
      </c>
      <c r="ET716" t="s">
        <v>10328</v>
      </c>
      <c r="EU716" t="s">
        <v>612</v>
      </c>
      <c r="EV716" t="s">
        <v>10330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10331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10328</v>
      </c>
      <c r="ET717" t="s">
        <v>10328</v>
      </c>
      <c r="EU717">
        <v>2025</v>
      </c>
      <c r="EV717" t="s">
        <v>10329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10331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10328</v>
      </c>
      <c r="ET718" t="s">
        <v>10328</v>
      </c>
      <c r="EU718">
        <v>2025</v>
      </c>
      <c r="EV718" t="s">
        <v>10329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10334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10328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10328</v>
      </c>
      <c r="ET723" t="s">
        <v>10328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10331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10328</v>
      </c>
      <c r="ET724" t="s">
        <v>10328</v>
      </c>
      <c r="EU724">
        <v>2025</v>
      </c>
      <c r="EV724" t="s">
        <v>10329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10331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10328</v>
      </c>
      <c r="ET725" t="s">
        <v>10328</v>
      </c>
      <c r="EU725">
        <v>2025</v>
      </c>
      <c r="EV725" t="s">
        <v>10329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10328</v>
      </c>
      <c r="ET728" t="s">
        <v>10328</v>
      </c>
      <c r="EU728">
        <v>2025</v>
      </c>
      <c r="EV728" t="s">
        <v>10329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10328</v>
      </c>
      <c r="ET729" t="s">
        <v>10328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10328</v>
      </c>
      <c r="ET730" t="s">
        <v>10328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10331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10328</v>
      </c>
      <c r="ET731" t="s">
        <v>10328</v>
      </c>
      <c r="EU731">
        <v>2025</v>
      </c>
      <c r="EV731" t="s">
        <v>10329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10331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10328</v>
      </c>
      <c r="ET732" t="s">
        <v>10328</v>
      </c>
      <c r="EU732">
        <v>2025</v>
      </c>
      <c r="EV732" t="s">
        <v>10329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10331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10328</v>
      </c>
      <c r="ET733" t="s">
        <v>10328</v>
      </c>
      <c r="EU733">
        <v>2025</v>
      </c>
      <c r="EV733" t="s">
        <v>10329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10331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10328</v>
      </c>
      <c r="ET734" t="s">
        <v>10328</v>
      </c>
      <c r="EU734">
        <v>2025</v>
      </c>
      <c r="EV734" t="s">
        <v>10329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10329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10329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10331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10329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10331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10329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10329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10333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10335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10336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10337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10329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10338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10339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10329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10340</v>
      </c>
      <c r="C759" t="s">
        <v>10341</v>
      </c>
      <c r="D759" t="s">
        <v>10342</v>
      </c>
      <c r="E759" t="s">
        <v>10342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10343</v>
      </c>
      <c r="V759" t="s">
        <v>10344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10345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10346</v>
      </c>
      <c r="C760" t="s">
        <v>10347</v>
      </c>
      <c r="D760" t="s">
        <v>10348</v>
      </c>
      <c r="E760" t="s">
        <v>10349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10343</v>
      </c>
      <c r="V760" t="s">
        <v>10350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10351</v>
      </c>
      <c r="C761" t="s">
        <v>10352</v>
      </c>
      <c r="D761" t="s">
        <v>10353</v>
      </c>
      <c r="E761" t="s">
        <v>10353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10329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10354</v>
      </c>
      <c r="B762">
        <v>6535395005</v>
      </c>
      <c r="C762">
        <v>6000000001323</v>
      </c>
      <c r="D762" t="s">
        <v>10355</v>
      </c>
      <c r="E762" t="s">
        <v>10356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10331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10329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10357</v>
      </c>
      <c r="B763">
        <v>50745696501</v>
      </c>
      <c r="C763">
        <v>6000000001325</v>
      </c>
      <c r="D763" t="s">
        <v>10358</v>
      </c>
      <c r="E763" t="s">
        <v>10359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10329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10357</v>
      </c>
      <c r="B764">
        <v>50745696501</v>
      </c>
      <c r="C764">
        <v>6000000001326</v>
      </c>
      <c r="D764" t="s">
        <v>10358</v>
      </c>
      <c r="E764" t="s">
        <v>10360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10329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10361</v>
      </c>
      <c r="B765">
        <v>506490064503</v>
      </c>
      <c r="C765">
        <v>6000000001327</v>
      </c>
      <c r="D765" t="s">
        <v>10362</v>
      </c>
      <c r="E765" t="s">
        <v>10363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10331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10329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10364</v>
      </c>
      <c r="B766">
        <v>205442899206</v>
      </c>
      <c r="C766">
        <v>6000000001330</v>
      </c>
      <c r="D766" t="s">
        <v>10365</v>
      </c>
      <c r="E766" t="s">
        <v>10366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10331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10329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10364</v>
      </c>
      <c r="B767">
        <v>5442898006</v>
      </c>
      <c r="C767">
        <v>6000000001329</v>
      </c>
      <c r="D767" t="s">
        <v>10365</v>
      </c>
      <c r="E767" t="s">
        <v>10367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10331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10329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10364</v>
      </c>
      <c r="B768">
        <v>605442899606</v>
      </c>
      <c r="C768">
        <v>6000000001331</v>
      </c>
      <c r="D768" t="s">
        <v>10365</v>
      </c>
      <c r="E768" t="s">
        <v>10368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10331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10329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10364</v>
      </c>
      <c r="B769">
        <v>105442900106</v>
      </c>
      <c r="C769">
        <v>6000000001332</v>
      </c>
      <c r="D769" t="s">
        <v>10365</v>
      </c>
      <c r="E769" t="s">
        <v>10369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10331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10329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0"/>
  <sheetViews>
    <sheetView workbookViewId="0">
      <pane ySplit="1" topLeftCell="A523" activePane="bottomLeft" state="frozen"/>
      <selection pane="bottomLeft" activeCell="G540" sqref="G540"/>
    </sheetView>
  </sheetViews>
  <sheetFormatPr defaultColWidth="8.796875" defaultRowHeight="17.399999999999999" x14ac:dyDescent="0.4"/>
  <cols>
    <col min="9" max="9" width="42.79687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10354</v>
      </c>
      <c r="B534" t="s">
        <v>10370</v>
      </c>
      <c r="C534" t="s">
        <v>10355</v>
      </c>
      <c r="D534" t="s">
        <v>2152</v>
      </c>
      <c r="E534" t="s">
        <v>2591</v>
      </c>
      <c r="F534" t="s">
        <v>10371</v>
      </c>
      <c r="G534" t="s">
        <v>10372</v>
      </c>
    </row>
    <row r="535" spans="1:7" x14ac:dyDescent="0.4">
      <c r="A535" t="s">
        <v>10357</v>
      </c>
      <c r="B535" t="s">
        <v>885</v>
      </c>
      <c r="C535" t="s">
        <v>10358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10361</v>
      </c>
      <c r="B536" t="s">
        <v>10370</v>
      </c>
      <c r="C536" t="s">
        <v>10362</v>
      </c>
      <c r="D536" t="s">
        <v>975</v>
      </c>
      <c r="E536" t="s">
        <v>2591</v>
      </c>
      <c r="F536" t="s">
        <v>10371</v>
      </c>
      <c r="G536" t="s">
        <v>10372</v>
      </c>
    </row>
    <row r="537" spans="1:7" x14ac:dyDescent="0.4">
      <c r="A537" t="s">
        <v>10364</v>
      </c>
      <c r="B537" t="s">
        <v>10370</v>
      </c>
      <c r="C537" t="s">
        <v>10365</v>
      </c>
      <c r="D537" t="s">
        <v>603</v>
      </c>
      <c r="E537" t="s">
        <v>2591</v>
      </c>
      <c r="F537" t="s">
        <v>10371</v>
      </c>
      <c r="G537" t="s">
        <v>10373</v>
      </c>
    </row>
    <row r="538" spans="1:7" x14ac:dyDescent="0.4">
      <c r="A538" t="s">
        <v>10340</v>
      </c>
      <c r="B538" t="s">
        <v>10342</v>
      </c>
      <c r="C538" t="s">
        <v>10342</v>
      </c>
      <c r="D538" t="s">
        <v>10374</v>
      </c>
      <c r="E538" t="s">
        <v>10376</v>
      </c>
      <c r="F538" t="s">
        <v>10378</v>
      </c>
      <c r="G538" t="s">
        <v>10381</v>
      </c>
    </row>
    <row r="539" spans="1:7" x14ac:dyDescent="0.4">
      <c r="A539" t="s">
        <v>10346</v>
      </c>
      <c r="B539" t="s">
        <v>10348</v>
      </c>
      <c r="C539" t="s">
        <v>10348</v>
      </c>
      <c r="D539" t="s">
        <v>10375</v>
      </c>
      <c r="E539" t="s">
        <v>10377</v>
      </c>
      <c r="F539" t="s">
        <v>10380</v>
      </c>
      <c r="G539" t="s">
        <v>10382</v>
      </c>
    </row>
    <row r="540" spans="1:7" x14ac:dyDescent="0.4">
      <c r="A540" t="s">
        <v>10351</v>
      </c>
      <c r="B540" t="s">
        <v>10353</v>
      </c>
      <c r="C540" t="s">
        <v>10353</v>
      </c>
      <c r="D540" t="s">
        <v>1152</v>
      </c>
      <c r="E540" t="s">
        <v>10376</v>
      </c>
      <c r="F540" t="s">
        <v>10379</v>
      </c>
      <c r="G540" t="s">
        <v>2592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 sqref="A1:A385"/>
    </sheetView>
  </sheetViews>
  <sheetFormatPr defaultColWidth="8.796875" defaultRowHeight="17.399999999999999" x14ac:dyDescent="0.4"/>
  <sheetData>
    <row r="1" spans="1:13" x14ac:dyDescent="0.4">
      <c r="A1" t="s">
        <v>12</v>
      </c>
      <c r="B1" t="s">
        <v>2760</v>
      </c>
      <c r="C1" t="s">
        <v>2761</v>
      </c>
      <c r="D1" t="s">
        <v>2762</v>
      </c>
      <c r="E1" t="s">
        <v>2763</v>
      </c>
      <c r="F1" t="s">
        <v>2764</v>
      </c>
      <c r="G1" t="s">
        <v>2765</v>
      </c>
      <c r="H1" t="s">
        <v>2766</v>
      </c>
      <c r="I1" t="s">
        <v>2767</v>
      </c>
      <c r="J1" t="s">
        <v>2768</v>
      </c>
      <c r="K1" t="s">
        <v>2769</v>
      </c>
      <c r="L1" t="s">
        <v>7</v>
      </c>
      <c r="M1" t="s">
        <v>2770</v>
      </c>
    </row>
    <row r="2" spans="1:13" x14ac:dyDescent="0.4">
      <c r="A2" t="str">
        <f ca="1">IF($A2="","",IFERROR(VLOOKUP($A2,Data_Raw!$A:$G,4,FALSE),""))</f>
        <v>칸서스자산운용</v>
      </c>
      <c r="B2" t="s">
        <v>2243</v>
      </c>
      <c r="C2" t="s">
        <v>2771</v>
      </c>
      <c r="D2" t="s">
        <v>647</v>
      </c>
      <c r="F2" t="s">
        <v>2772</v>
      </c>
      <c r="G2" t="s">
        <v>647</v>
      </c>
      <c r="I2" t="s">
        <v>598</v>
      </c>
      <c r="J2">
        <v>8268931619.7034597</v>
      </c>
    </row>
    <row r="3" spans="1:13" x14ac:dyDescent="0.4">
      <c r="A3" t="str">
        <f ca="1">IF($A3="","",IFERROR(VLOOKUP($A3,Data_Raw!$A:$G,4,FALSE),""))</f>
        <v>우리은행</v>
      </c>
      <c r="B3" t="s">
        <v>2243</v>
      </c>
      <c r="C3" t="s">
        <v>2771</v>
      </c>
      <c r="D3" t="s">
        <v>647</v>
      </c>
      <c r="F3" t="s">
        <v>2773</v>
      </c>
      <c r="G3" t="s">
        <v>647</v>
      </c>
      <c r="I3" t="s">
        <v>598</v>
      </c>
      <c r="J3">
        <v>41017446093.410217</v>
      </c>
    </row>
    <row r="4" spans="1:13" x14ac:dyDescent="0.4">
      <c r="A4" t="str">
        <f ca="1">IF($A4="","",IFERROR(VLOOKUP($A4,Data_Raw!$A:$G,4,FALSE),""))</f>
        <v>신한자산운용</v>
      </c>
      <c r="B4" t="s">
        <v>2774</v>
      </c>
      <c r="C4" t="s">
        <v>2771</v>
      </c>
      <c r="D4" t="s">
        <v>2775</v>
      </c>
      <c r="F4" t="s">
        <v>2776</v>
      </c>
      <c r="G4" t="s">
        <v>2775</v>
      </c>
      <c r="H4" t="s">
        <v>2774</v>
      </c>
      <c r="I4" t="s">
        <v>598</v>
      </c>
      <c r="J4">
        <v>141037185.70675451</v>
      </c>
    </row>
    <row r="5" spans="1:13" x14ac:dyDescent="0.4">
      <c r="A5" t="str">
        <f ca="1">IF($A5="","",IFERROR(VLOOKUP($A5,Data_Raw!$A:$G,4,FALSE),""))</f>
        <v>흥국자산운용</v>
      </c>
      <c r="B5" t="s">
        <v>2236</v>
      </c>
      <c r="C5" t="s">
        <v>2777</v>
      </c>
      <c r="D5" t="s">
        <v>647</v>
      </c>
      <c r="F5" t="s">
        <v>2772</v>
      </c>
      <c r="G5" t="s">
        <v>647</v>
      </c>
      <c r="I5" t="s">
        <v>598</v>
      </c>
      <c r="J5">
        <v>98848051734.367996</v>
      </c>
    </row>
    <row r="6" spans="1:13" x14ac:dyDescent="0.4">
      <c r="A6" t="str">
        <f ca="1">IF($A6="","",IFERROR(VLOOKUP($A6,Data_Raw!$A:$G,4,FALSE),""))</f>
        <v>IBK기업은행</v>
      </c>
      <c r="B6" t="s">
        <v>2236</v>
      </c>
      <c r="C6" t="s">
        <v>2777</v>
      </c>
      <c r="D6" t="s">
        <v>647</v>
      </c>
      <c r="F6" t="s">
        <v>2773</v>
      </c>
      <c r="G6" t="s">
        <v>647</v>
      </c>
      <c r="I6" t="s">
        <v>598</v>
      </c>
      <c r="J6">
        <v>359337709624.48798</v>
      </c>
    </row>
    <row r="7" spans="1:13" x14ac:dyDescent="0.4">
      <c r="A7" t="str">
        <f ca="1">IF($A7="","",IFERROR(VLOOKUP($A7,Data_Raw!$A:$G,4,FALSE),""))</f>
        <v>IBK기업은행</v>
      </c>
      <c r="B7" t="s">
        <v>851</v>
      </c>
      <c r="C7" t="s">
        <v>2778</v>
      </c>
      <c r="D7" t="s">
        <v>2775</v>
      </c>
      <c r="F7" t="s">
        <v>2779</v>
      </c>
      <c r="G7" t="s">
        <v>2775</v>
      </c>
      <c r="H7" t="s">
        <v>2779</v>
      </c>
      <c r="I7" t="s">
        <v>853</v>
      </c>
      <c r="J7">
        <v>86733665</v>
      </c>
    </row>
    <row r="8" spans="1:13" x14ac:dyDescent="0.4">
      <c r="A8" t="str">
        <f ca="1">IF($A8="","",IFERROR(VLOOKUP($A8,Data_Raw!$A:$G,4,FALSE),""))</f>
        <v>IBK기업은행</v>
      </c>
      <c r="B8" t="s">
        <v>959</v>
      </c>
      <c r="C8" t="s">
        <v>2780</v>
      </c>
      <c r="D8" t="s">
        <v>595</v>
      </c>
      <c r="E8">
        <v>1</v>
      </c>
      <c r="F8" t="s">
        <v>2781</v>
      </c>
      <c r="G8" t="s">
        <v>595</v>
      </c>
      <c r="H8" t="s">
        <v>2781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 t="str">
        <f ca="1">IF($A9="","",IFERROR(VLOOKUP($A9,Data_Raw!$A:$G,4,FALSE),""))</f>
        <v>IBK기업은행</v>
      </c>
      <c r="B9" t="s">
        <v>959</v>
      </c>
      <c r="C9" t="s">
        <v>2780</v>
      </c>
      <c r="D9" t="s">
        <v>595</v>
      </c>
      <c r="E9">
        <v>2</v>
      </c>
      <c r="F9" t="s">
        <v>2782</v>
      </c>
      <c r="G9" t="s">
        <v>595</v>
      </c>
      <c r="H9" t="s">
        <v>2782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 t="str">
        <f ca="1">IF($A10="","",IFERROR(VLOOKUP($A10,Data_Raw!$A:$G,4,FALSE),""))</f>
        <v>IBK기업은행</v>
      </c>
      <c r="B10" t="s">
        <v>959</v>
      </c>
      <c r="C10" t="s">
        <v>2780</v>
      </c>
      <c r="D10" t="s">
        <v>595</v>
      </c>
      <c r="E10">
        <v>3</v>
      </c>
      <c r="F10" t="s">
        <v>2783</v>
      </c>
      <c r="G10" t="s">
        <v>595</v>
      </c>
      <c r="H10" t="s">
        <v>2783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 t="str">
        <f ca="1">IF($A11="","",IFERROR(VLOOKUP($A11,Data_Raw!$A:$G,4,FALSE),""))</f>
        <v>IBK기업은행</v>
      </c>
      <c r="B11" t="s">
        <v>959</v>
      </c>
      <c r="C11" t="s">
        <v>2780</v>
      </c>
      <c r="D11" t="s">
        <v>595</v>
      </c>
      <c r="E11">
        <v>4</v>
      </c>
      <c r="F11" t="s">
        <v>2784</v>
      </c>
      <c r="G11" t="s">
        <v>595</v>
      </c>
      <c r="H11" t="s">
        <v>2784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 t="str">
        <f ca="1">IF($A12="","",IFERROR(VLOOKUP($A12,Data_Raw!$A:$G,4,FALSE),""))</f>
        <v>IBK기업은행</v>
      </c>
      <c r="B12" t="s">
        <v>959</v>
      </c>
      <c r="C12" t="s">
        <v>2780</v>
      </c>
      <c r="D12" t="s">
        <v>595</v>
      </c>
      <c r="E12">
        <v>6</v>
      </c>
      <c r="F12" t="s">
        <v>2785</v>
      </c>
      <c r="G12" t="s">
        <v>595</v>
      </c>
      <c r="H12" t="s">
        <v>2785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 t="str">
        <f ca="1">IF($A13="","",IFERROR(VLOOKUP($A13,Data_Raw!$A:$G,4,FALSE),""))</f>
        <v>IBK기업은행</v>
      </c>
      <c r="B13" t="s">
        <v>959</v>
      </c>
      <c r="C13" t="s">
        <v>2780</v>
      </c>
      <c r="D13" t="s">
        <v>595</v>
      </c>
      <c r="E13">
        <v>7</v>
      </c>
      <c r="F13" t="s">
        <v>2786</v>
      </c>
      <c r="G13" t="s">
        <v>595</v>
      </c>
      <c r="H13" t="s">
        <v>2786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 t="str">
        <f ca="1">IF($A14="","",IFERROR(VLOOKUP($A14,Data_Raw!$A:$G,4,FALSE),""))</f>
        <v>IBK기업은행</v>
      </c>
      <c r="B14" t="s">
        <v>959</v>
      </c>
      <c r="C14" t="s">
        <v>2780</v>
      </c>
      <c r="D14" t="s">
        <v>595</v>
      </c>
      <c r="E14">
        <v>8</v>
      </c>
      <c r="F14" t="s">
        <v>2787</v>
      </c>
      <c r="G14" t="s">
        <v>595</v>
      </c>
      <c r="H14" t="s">
        <v>2787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 t="str">
        <f ca="1">IF($A15="","",IFERROR(VLOOKUP($A15,Data_Raw!$A:$G,4,FALSE),""))</f>
        <v>키움투자자산운용</v>
      </c>
      <c r="B15" t="s">
        <v>959</v>
      </c>
      <c r="C15" t="s">
        <v>2780</v>
      </c>
      <c r="D15" t="s">
        <v>595</v>
      </c>
      <c r="E15">
        <v>10</v>
      </c>
      <c r="F15" t="s">
        <v>2788</v>
      </c>
      <c r="G15" t="s">
        <v>595</v>
      </c>
      <c r="H15" t="s">
        <v>2788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 t="str">
        <f ca="1">IF($A16="","",IFERROR(VLOOKUP($A16,Data_Raw!$A:$G,4,FALSE),""))</f>
        <v>키움투자자산운용</v>
      </c>
      <c r="B16" t="s">
        <v>959</v>
      </c>
      <c r="C16" t="s">
        <v>2780</v>
      </c>
      <c r="D16" t="s">
        <v>595</v>
      </c>
      <c r="E16">
        <v>11</v>
      </c>
      <c r="F16" t="s">
        <v>2789</v>
      </c>
      <c r="G16" t="s">
        <v>595</v>
      </c>
      <c r="H16" t="s">
        <v>2789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 t="str">
        <f ca="1">IF($A17="","",IFERROR(VLOOKUP($A17,Data_Raw!$A:$G,4,FALSE),""))</f>
        <v>키움투자자산운용</v>
      </c>
      <c r="B17" t="s">
        <v>959</v>
      </c>
      <c r="C17" t="s">
        <v>2780</v>
      </c>
      <c r="D17" t="s">
        <v>595</v>
      </c>
      <c r="E17">
        <v>12</v>
      </c>
      <c r="F17" t="s">
        <v>2790</v>
      </c>
      <c r="G17" t="s">
        <v>595</v>
      </c>
      <c r="H17" t="s">
        <v>2790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 t="str">
        <f ca="1">IF($A18="","",IFERROR(VLOOKUP($A18,Data_Raw!$A:$G,4,FALSE),""))</f>
        <v>맥쿼리코리아오퍼튜니티즈</v>
      </c>
      <c r="B18" t="s">
        <v>959</v>
      </c>
      <c r="C18" t="s">
        <v>2780</v>
      </c>
      <c r="D18" t="s">
        <v>595</v>
      </c>
      <c r="E18">
        <v>13</v>
      </c>
      <c r="F18" t="s">
        <v>2791</v>
      </c>
      <c r="G18" t="s">
        <v>595</v>
      </c>
      <c r="H18" t="s">
        <v>2791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 t="str">
        <f ca="1">IF($A19="","",IFERROR(VLOOKUP($A19,Data_Raw!$A:$G,4,FALSE),""))</f>
        <v>IBK기업은행</v>
      </c>
      <c r="B19" t="s">
        <v>959</v>
      </c>
      <c r="C19" t="s">
        <v>2780</v>
      </c>
      <c r="D19" t="s">
        <v>595</v>
      </c>
      <c r="E19">
        <v>14</v>
      </c>
      <c r="F19" t="s">
        <v>2792</v>
      </c>
      <c r="G19" t="s">
        <v>595</v>
      </c>
      <c r="H19" t="s">
        <v>2792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 t="str">
        <f ca="1">IF($A20="","",IFERROR(VLOOKUP($A20,Data_Raw!$A:$G,4,FALSE),""))</f>
        <v>한화자산운용</v>
      </c>
      <c r="B20" t="s">
        <v>959</v>
      </c>
      <c r="C20" t="s">
        <v>2780</v>
      </c>
      <c r="D20" t="s">
        <v>595</v>
      </c>
      <c r="E20">
        <v>15</v>
      </c>
      <c r="F20" t="s">
        <v>2793</v>
      </c>
      <c r="G20" t="s">
        <v>595</v>
      </c>
      <c r="H20" t="s">
        <v>2793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 t="str">
        <f ca="1">IF($A21="","",IFERROR(VLOOKUP($A21,Data_Raw!$A:$G,4,FALSE),""))</f>
        <v>IBK기업은행</v>
      </c>
      <c r="B21" t="s">
        <v>959</v>
      </c>
      <c r="C21" t="s">
        <v>2780</v>
      </c>
      <c r="D21" t="s">
        <v>595</v>
      </c>
      <c r="E21">
        <v>16</v>
      </c>
      <c r="F21" t="s">
        <v>2794</v>
      </c>
      <c r="G21" t="s">
        <v>595</v>
      </c>
      <c r="H21" t="s">
        <v>2794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 t="str">
        <f ca="1">IF($A22="","",IFERROR(VLOOKUP($A22,Data_Raw!$A:$G,4,FALSE),""))</f>
        <v>제주은행</v>
      </c>
      <c r="B22" t="s">
        <v>959</v>
      </c>
      <c r="C22" t="s">
        <v>2780</v>
      </c>
      <c r="D22" t="s">
        <v>595</v>
      </c>
      <c r="E22">
        <v>18</v>
      </c>
      <c r="F22" t="s">
        <v>2795</v>
      </c>
      <c r="G22" t="s">
        <v>595</v>
      </c>
      <c r="H22" t="s">
        <v>2795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 t="str">
        <f ca="1">IF($A23="","",IFERROR(VLOOKUP($A23,Data_Raw!$A:$G,4,FALSE),""))</f>
        <v>우리은행</v>
      </c>
      <c r="B23" t="s">
        <v>959</v>
      </c>
      <c r="C23" t="s">
        <v>2780</v>
      </c>
      <c r="D23" t="s">
        <v>595</v>
      </c>
      <c r="E23">
        <v>19</v>
      </c>
      <c r="F23" t="s">
        <v>2796</v>
      </c>
      <c r="G23" t="s">
        <v>595</v>
      </c>
      <c r="H23" t="s">
        <v>2796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 t="str">
        <f ca="1">IF($A24="","",IFERROR(VLOOKUP($A24,Data_Raw!$A:$G,4,FALSE),""))</f>
        <v>키움투자자산운용</v>
      </c>
      <c r="B24" t="s">
        <v>959</v>
      </c>
      <c r="C24" t="s">
        <v>2780</v>
      </c>
      <c r="D24" t="s">
        <v>2775</v>
      </c>
      <c r="F24" t="s">
        <v>2781</v>
      </c>
      <c r="G24" t="s">
        <v>2775</v>
      </c>
      <c r="H24" t="s">
        <v>2781</v>
      </c>
      <c r="I24" t="s">
        <v>961</v>
      </c>
      <c r="J24">
        <v>1398625697.2179949</v>
      </c>
    </row>
    <row r="25" spans="1:13" x14ac:dyDescent="0.4">
      <c r="A25" t="str">
        <f ca="1">IF($A25="","",IFERROR(VLOOKUP($A25,Data_Raw!$A:$G,4,FALSE),""))</f>
        <v>IBK기업은행</v>
      </c>
      <c r="B25" t="s">
        <v>959</v>
      </c>
      <c r="C25" t="s">
        <v>2780</v>
      </c>
      <c r="D25" t="s">
        <v>2775</v>
      </c>
      <c r="F25" t="s">
        <v>2782</v>
      </c>
      <c r="G25" t="s">
        <v>2775</v>
      </c>
      <c r="H25" t="s">
        <v>2782</v>
      </c>
      <c r="I25" t="s">
        <v>961</v>
      </c>
      <c r="J25">
        <v>1733157250.677731</v>
      </c>
    </row>
    <row r="26" spans="1:13" x14ac:dyDescent="0.4">
      <c r="A26" t="str">
        <f ca="1">IF($A26="","",IFERROR(VLOOKUP($A26,Data_Raw!$A:$G,4,FALSE),""))</f>
        <v>농협은행</v>
      </c>
      <c r="B26" t="s">
        <v>959</v>
      </c>
      <c r="C26" t="s">
        <v>2780</v>
      </c>
      <c r="D26" t="s">
        <v>2775</v>
      </c>
      <c r="F26" t="s">
        <v>2783</v>
      </c>
      <c r="G26" t="s">
        <v>2775</v>
      </c>
      <c r="H26" t="s">
        <v>2783</v>
      </c>
      <c r="I26" t="s">
        <v>961</v>
      </c>
      <c r="J26">
        <v>1857979920.739289</v>
      </c>
    </row>
    <row r="27" spans="1:13" x14ac:dyDescent="0.4">
      <c r="A27" t="str">
        <f ca="1">IF($A27="","",IFERROR(VLOOKUP($A27,Data_Raw!$A:$G,4,FALSE),""))</f>
        <v>IBK기업은행</v>
      </c>
      <c r="B27" t="s">
        <v>959</v>
      </c>
      <c r="C27" t="s">
        <v>2780</v>
      </c>
      <c r="D27" t="s">
        <v>2775</v>
      </c>
      <c r="F27" t="s">
        <v>2784</v>
      </c>
      <c r="G27" t="s">
        <v>2775</v>
      </c>
      <c r="H27" t="s">
        <v>2784</v>
      </c>
      <c r="I27" t="s">
        <v>961</v>
      </c>
      <c r="J27">
        <v>2581084701.0142059</v>
      </c>
    </row>
    <row r="28" spans="1:13" x14ac:dyDescent="0.4">
      <c r="A28" t="str">
        <f ca="1">IF($A28="","",IFERROR(VLOOKUP($A28,Data_Raw!$A:$G,4,FALSE),""))</f>
        <v>IBK기업은행</v>
      </c>
      <c r="B28" t="s">
        <v>959</v>
      </c>
      <c r="C28" t="s">
        <v>2780</v>
      </c>
      <c r="D28" t="s">
        <v>2775</v>
      </c>
      <c r="F28" t="s">
        <v>2785</v>
      </c>
      <c r="G28" t="s">
        <v>2775</v>
      </c>
      <c r="H28" t="s">
        <v>2785</v>
      </c>
      <c r="I28" t="s">
        <v>961</v>
      </c>
      <c r="J28">
        <v>281254620.76497972</v>
      </c>
    </row>
    <row r="29" spans="1:13" x14ac:dyDescent="0.4">
      <c r="A29" t="str">
        <f ca="1">IF($A29="","",IFERROR(VLOOKUP($A29,Data_Raw!$A:$G,4,FALSE),""))</f>
        <v>신한자산운용</v>
      </c>
      <c r="B29" t="s">
        <v>959</v>
      </c>
      <c r="C29" t="s">
        <v>2780</v>
      </c>
      <c r="D29" t="s">
        <v>2775</v>
      </c>
      <c r="F29" t="s">
        <v>2786</v>
      </c>
      <c r="G29" t="s">
        <v>2775</v>
      </c>
      <c r="H29" t="s">
        <v>2786</v>
      </c>
      <c r="I29" t="s">
        <v>961</v>
      </c>
      <c r="J29">
        <v>489009166.91917157</v>
      </c>
    </row>
    <row r="30" spans="1:13" x14ac:dyDescent="0.4">
      <c r="A30" t="str">
        <f ca="1">IF($A30="","",IFERROR(VLOOKUP($A30,Data_Raw!$A:$G,4,FALSE),""))</f>
        <v>한화자산운용</v>
      </c>
      <c r="B30" t="s">
        <v>959</v>
      </c>
      <c r="C30" t="s">
        <v>2780</v>
      </c>
      <c r="D30" t="s">
        <v>2775</v>
      </c>
      <c r="F30" t="s">
        <v>2787</v>
      </c>
      <c r="G30" t="s">
        <v>2775</v>
      </c>
      <c r="H30" t="s">
        <v>2787</v>
      </c>
      <c r="I30" t="s">
        <v>961</v>
      </c>
      <c r="J30">
        <v>0</v>
      </c>
    </row>
    <row r="31" spans="1:13" x14ac:dyDescent="0.4">
      <c r="A31" t="str">
        <f ca="1">IF($A31="","",IFERROR(VLOOKUP($A31,Data_Raw!$A:$G,4,FALSE),""))</f>
        <v>키움투자자산운용</v>
      </c>
      <c r="B31" t="s">
        <v>959</v>
      </c>
      <c r="C31" t="s">
        <v>2780</v>
      </c>
      <c r="D31" t="s">
        <v>2775</v>
      </c>
      <c r="F31" t="s">
        <v>2797</v>
      </c>
      <c r="G31" t="s">
        <v>2775</v>
      </c>
      <c r="H31" t="s">
        <v>2797</v>
      </c>
      <c r="I31" t="s">
        <v>961</v>
      </c>
      <c r="J31">
        <v>0</v>
      </c>
    </row>
    <row r="32" spans="1:13" x14ac:dyDescent="0.4">
      <c r="A32" t="str">
        <f ca="1">IF($A32="","",IFERROR(VLOOKUP($A32,Data_Raw!$A:$G,4,FALSE),""))</f>
        <v>키움투자자산운용</v>
      </c>
      <c r="B32" t="s">
        <v>959</v>
      </c>
      <c r="C32" t="s">
        <v>2780</v>
      </c>
      <c r="D32" t="s">
        <v>2775</v>
      </c>
      <c r="F32" t="s">
        <v>2788</v>
      </c>
      <c r="G32" t="s">
        <v>2775</v>
      </c>
      <c r="H32" t="s">
        <v>2788</v>
      </c>
      <c r="I32" t="s">
        <v>961</v>
      </c>
      <c r="J32">
        <v>2339936479.343205</v>
      </c>
    </row>
    <row r="33" spans="1:10" x14ac:dyDescent="0.4">
      <c r="A33" t="str">
        <f ca="1">IF($A33="","",IFERROR(VLOOKUP($A33,Data_Raw!$A:$G,4,FALSE),""))</f>
        <v>키움투자자산운용</v>
      </c>
      <c r="B33" t="s">
        <v>959</v>
      </c>
      <c r="C33" t="s">
        <v>2780</v>
      </c>
      <c r="D33" t="s">
        <v>2775</v>
      </c>
      <c r="F33" t="s">
        <v>2789</v>
      </c>
      <c r="G33" t="s">
        <v>2775</v>
      </c>
      <c r="H33" t="s">
        <v>2789</v>
      </c>
      <c r="I33" t="s">
        <v>961</v>
      </c>
      <c r="J33">
        <v>1910831997.5114391</v>
      </c>
    </row>
    <row r="34" spans="1:10" x14ac:dyDescent="0.4">
      <c r="A34" t="str">
        <f ca="1">IF($A34="","",IFERROR(VLOOKUP($A34,Data_Raw!$A:$G,4,FALSE),""))</f>
        <v>KDB인프라자산운용</v>
      </c>
      <c r="B34" t="s">
        <v>959</v>
      </c>
      <c r="C34" t="s">
        <v>2780</v>
      </c>
      <c r="D34" t="s">
        <v>2775</v>
      </c>
      <c r="F34" t="s">
        <v>2790</v>
      </c>
      <c r="G34" t="s">
        <v>2775</v>
      </c>
      <c r="H34" t="s">
        <v>2790</v>
      </c>
      <c r="I34" t="s">
        <v>961</v>
      </c>
      <c r="J34">
        <v>4324353522.6499538</v>
      </c>
    </row>
    <row r="35" spans="1:10" x14ac:dyDescent="0.4">
      <c r="A35" t="str">
        <f ca="1">IF($A35="","",IFERROR(VLOOKUP($A35,Data_Raw!$A:$G,4,FALSE),""))</f>
        <v>한화자산운용</v>
      </c>
      <c r="B35" t="s">
        <v>959</v>
      </c>
      <c r="C35" t="s">
        <v>2780</v>
      </c>
      <c r="D35" t="s">
        <v>2775</v>
      </c>
      <c r="F35" t="s">
        <v>2791</v>
      </c>
      <c r="G35" t="s">
        <v>2775</v>
      </c>
      <c r="H35" t="s">
        <v>2791</v>
      </c>
      <c r="I35" t="s">
        <v>961</v>
      </c>
      <c r="J35">
        <v>1015405655.0276459</v>
      </c>
    </row>
    <row r="36" spans="1:10" x14ac:dyDescent="0.4">
      <c r="A36" t="str">
        <f ca="1">IF($A36="","",IFERROR(VLOOKUP($A36,Data_Raw!$A:$G,4,FALSE),""))</f>
        <v>미래에셋자산운용</v>
      </c>
      <c r="B36" t="s">
        <v>959</v>
      </c>
      <c r="C36" t="s">
        <v>2780</v>
      </c>
      <c r="D36" t="s">
        <v>2775</v>
      </c>
      <c r="F36" t="s">
        <v>2792</v>
      </c>
      <c r="G36" t="s">
        <v>2775</v>
      </c>
      <c r="H36" t="s">
        <v>2792</v>
      </c>
      <c r="I36" t="s">
        <v>961</v>
      </c>
      <c r="J36">
        <v>510251963.04945707</v>
      </c>
    </row>
    <row r="37" spans="1:10" x14ac:dyDescent="0.4">
      <c r="A37" t="str">
        <f ca="1">IF($A37="","",IFERROR(VLOOKUP($A37,Data_Raw!$A:$G,4,FALSE),""))</f>
        <v>한화자산운용</v>
      </c>
      <c r="B37" t="s">
        <v>959</v>
      </c>
      <c r="C37" t="s">
        <v>2780</v>
      </c>
      <c r="D37" t="s">
        <v>2775</v>
      </c>
      <c r="F37" t="s">
        <v>2793</v>
      </c>
      <c r="G37" t="s">
        <v>2775</v>
      </c>
      <c r="H37" t="s">
        <v>2793</v>
      </c>
      <c r="I37" t="s">
        <v>961</v>
      </c>
      <c r="J37">
        <v>0</v>
      </c>
    </row>
    <row r="38" spans="1:10" x14ac:dyDescent="0.4">
      <c r="A38" t="str">
        <f ca="1">IF($A38="","",IFERROR(VLOOKUP($A38,Data_Raw!$A:$G,4,FALSE),""))</f>
        <v>한화자산운용</v>
      </c>
      <c r="B38" t="s">
        <v>959</v>
      </c>
      <c r="C38" t="s">
        <v>2780</v>
      </c>
      <c r="D38" t="s">
        <v>2775</v>
      </c>
      <c r="F38" t="s">
        <v>2794</v>
      </c>
      <c r="G38" t="s">
        <v>2775</v>
      </c>
      <c r="H38" t="s">
        <v>2794</v>
      </c>
      <c r="I38" t="s">
        <v>961</v>
      </c>
      <c r="J38">
        <v>185662038.17869499</v>
      </c>
    </row>
    <row r="39" spans="1:10" x14ac:dyDescent="0.4">
      <c r="A39" t="str">
        <f ca="1">IF($A39="","",IFERROR(VLOOKUP($A39,Data_Raw!$A:$G,4,FALSE),""))</f>
        <v>한화자산운용</v>
      </c>
      <c r="B39" t="s">
        <v>959</v>
      </c>
      <c r="C39" t="s">
        <v>2780</v>
      </c>
      <c r="D39" t="s">
        <v>2775</v>
      </c>
      <c r="F39" t="s">
        <v>2795</v>
      </c>
      <c r="G39" t="s">
        <v>2775</v>
      </c>
      <c r="H39" t="s">
        <v>2795</v>
      </c>
      <c r="I39" t="s">
        <v>961</v>
      </c>
      <c r="J39">
        <v>1861123854.566571</v>
      </c>
    </row>
    <row r="40" spans="1:10" x14ac:dyDescent="0.4">
      <c r="A40" t="str">
        <f ca="1">IF($A40="","",IFERROR(VLOOKUP($A40,Data_Raw!$A:$G,4,FALSE),""))</f>
        <v>농협은행</v>
      </c>
      <c r="B40" t="s">
        <v>959</v>
      </c>
      <c r="C40" t="s">
        <v>2780</v>
      </c>
      <c r="D40" t="s">
        <v>2775</v>
      </c>
      <c r="F40" t="s">
        <v>2796</v>
      </c>
      <c r="G40" t="s">
        <v>2775</v>
      </c>
      <c r="H40" t="s">
        <v>2796</v>
      </c>
      <c r="I40" t="s">
        <v>961</v>
      </c>
      <c r="J40">
        <v>231206593.08202711</v>
      </c>
    </row>
    <row r="41" spans="1:10" x14ac:dyDescent="0.4">
      <c r="A41" t="str">
        <f ca="1">IF($A41="","",IFERROR(VLOOKUP($A41,Data_Raw!$A:$G,4,FALSE),""))</f>
        <v>미래에셋자산운용</v>
      </c>
      <c r="B41" t="s">
        <v>1009</v>
      </c>
      <c r="C41" t="s">
        <v>2798</v>
      </c>
      <c r="D41" t="s">
        <v>2775</v>
      </c>
      <c r="F41" t="s">
        <v>2799</v>
      </c>
      <c r="G41" t="s">
        <v>2775</v>
      </c>
      <c r="H41" t="s">
        <v>2799</v>
      </c>
      <c r="I41" t="s">
        <v>733</v>
      </c>
      <c r="J41">
        <v>49221375</v>
      </c>
    </row>
    <row r="42" spans="1:10" x14ac:dyDescent="0.4">
      <c r="A42" t="str">
        <f ca="1">IF($A42="","",IFERROR(VLOOKUP($A42,Data_Raw!$A:$G,4,FALSE),""))</f>
        <v>KDB인프라자산운용</v>
      </c>
      <c r="B42" t="s">
        <v>891</v>
      </c>
      <c r="C42" t="s">
        <v>2800</v>
      </c>
      <c r="D42" t="s">
        <v>2775</v>
      </c>
      <c r="F42" t="s">
        <v>2801</v>
      </c>
      <c r="G42" t="s">
        <v>2775</v>
      </c>
      <c r="H42" t="s">
        <v>2801</v>
      </c>
      <c r="I42" t="s">
        <v>733</v>
      </c>
      <c r="J42">
        <v>52146120.009913273</v>
      </c>
    </row>
    <row r="43" spans="1:10" x14ac:dyDescent="0.4">
      <c r="A43" t="str">
        <f ca="1">IF($A43="","",IFERROR(VLOOKUP($A43,Data_Raw!$A:$G,4,FALSE),""))</f>
        <v>KDB인프라자산운용</v>
      </c>
      <c r="B43" t="s">
        <v>891</v>
      </c>
      <c r="C43" t="s">
        <v>2800</v>
      </c>
      <c r="D43" t="s">
        <v>2775</v>
      </c>
      <c r="F43" t="s">
        <v>2802</v>
      </c>
      <c r="G43" t="s">
        <v>2775</v>
      </c>
      <c r="H43" t="s">
        <v>2802</v>
      </c>
      <c r="I43" t="s">
        <v>733</v>
      </c>
      <c r="J43">
        <v>170289673.15737301</v>
      </c>
    </row>
    <row r="44" spans="1:10" x14ac:dyDescent="0.4">
      <c r="A44" t="str">
        <f ca="1">IF($A44="","",IFERROR(VLOOKUP($A44,Data_Raw!$A:$G,4,FALSE),""))</f>
        <v>KDB인프라자산운용</v>
      </c>
      <c r="B44" t="s">
        <v>891</v>
      </c>
      <c r="C44" t="s">
        <v>2800</v>
      </c>
      <c r="D44" t="s">
        <v>2775</v>
      </c>
      <c r="F44" t="s">
        <v>2803</v>
      </c>
      <c r="G44" t="s">
        <v>2775</v>
      </c>
      <c r="H44" t="s">
        <v>2803</v>
      </c>
      <c r="I44" t="s">
        <v>733</v>
      </c>
      <c r="J44">
        <v>407391.56257744739</v>
      </c>
    </row>
    <row r="45" spans="1:10" x14ac:dyDescent="0.4">
      <c r="A45" t="str">
        <f ca="1">IF($A45="","",IFERROR(VLOOKUP($A45,Data_Raw!$A:$G,4,FALSE),""))</f>
        <v>KDB인프라자산운용</v>
      </c>
      <c r="B45" t="s">
        <v>891</v>
      </c>
      <c r="C45" t="s">
        <v>2800</v>
      </c>
      <c r="D45" t="s">
        <v>2775</v>
      </c>
      <c r="F45" t="s">
        <v>2804</v>
      </c>
      <c r="G45" t="s">
        <v>2775</v>
      </c>
      <c r="H45" t="s">
        <v>2804</v>
      </c>
      <c r="I45" t="s">
        <v>733</v>
      </c>
      <c r="J45">
        <v>105921806.2701363</v>
      </c>
    </row>
    <row r="46" spans="1:10" x14ac:dyDescent="0.4">
      <c r="A46" t="str">
        <f ca="1">IF($A46="","",IFERROR(VLOOKUP($A46,Data_Raw!$A:$G,4,FALSE),""))</f>
        <v>KDB인프라자산운용</v>
      </c>
      <c r="B46" t="s">
        <v>877</v>
      </c>
      <c r="C46" t="s">
        <v>2805</v>
      </c>
      <c r="D46" t="s">
        <v>2775</v>
      </c>
      <c r="F46" t="s">
        <v>2806</v>
      </c>
      <c r="G46" t="s">
        <v>2775</v>
      </c>
      <c r="H46" t="s">
        <v>880</v>
      </c>
      <c r="I46" t="s">
        <v>733</v>
      </c>
      <c r="J46">
        <v>58510917</v>
      </c>
    </row>
    <row r="47" spans="1:10" x14ac:dyDescent="0.4">
      <c r="A47" t="str">
        <f ca="1">IF($A47="","",IFERROR(VLOOKUP($A47,Data_Raw!$A:$G,4,FALSE),""))</f>
        <v>칸서스자산운용</v>
      </c>
      <c r="B47" t="s">
        <v>1139</v>
      </c>
      <c r="C47" t="s">
        <v>2807</v>
      </c>
      <c r="D47" t="s">
        <v>2775</v>
      </c>
      <c r="F47" t="s">
        <v>2808</v>
      </c>
      <c r="G47" t="s">
        <v>2775</v>
      </c>
      <c r="H47" t="s">
        <v>2808</v>
      </c>
      <c r="I47" t="s">
        <v>733</v>
      </c>
      <c r="J47">
        <v>499682788.30211967</v>
      </c>
    </row>
    <row r="48" spans="1:10" x14ac:dyDescent="0.4">
      <c r="A48" t="str">
        <f ca="1">IF($A48="","",IFERROR(VLOOKUP($A48,Data_Raw!$A:$G,4,FALSE),""))</f>
        <v>Glennmont Partners</v>
      </c>
      <c r="B48" t="s">
        <v>1139</v>
      </c>
      <c r="C48" t="s">
        <v>2807</v>
      </c>
      <c r="D48" t="s">
        <v>2775</v>
      </c>
      <c r="F48" t="s">
        <v>2809</v>
      </c>
      <c r="G48" t="s">
        <v>2775</v>
      </c>
      <c r="H48" t="s">
        <v>2809</v>
      </c>
      <c r="I48" t="s">
        <v>733</v>
      </c>
      <c r="J48">
        <v>1200433476.846971</v>
      </c>
    </row>
    <row r="49" spans="1:10" x14ac:dyDescent="0.4">
      <c r="A49" t="str">
        <f ca="1">IF($A49="","",IFERROR(VLOOKUP($A49,Data_Raw!$A:$G,4,FALSE),""))</f>
        <v>한화자산운용</v>
      </c>
      <c r="B49" t="s">
        <v>1139</v>
      </c>
      <c r="C49" t="s">
        <v>2807</v>
      </c>
      <c r="D49" t="s">
        <v>2775</v>
      </c>
      <c r="F49" t="s">
        <v>2810</v>
      </c>
      <c r="G49" t="s">
        <v>2775</v>
      </c>
      <c r="H49" t="s">
        <v>2810</v>
      </c>
      <c r="I49" t="s">
        <v>733</v>
      </c>
      <c r="J49">
        <v>625342940.85090947</v>
      </c>
    </row>
    <row r="50" spans="1:10" x14ac:dyDescent="0.4">
      <c r="A50" t="str">
        <f ca="1">IF($A50="","",IFERROR(VLOOKUP($A50,Data_Raw!$A:$G,4,FALSE),""))</f>
        <v>칸서스자산운용</v>
      </c>
      <c r="B50" t="s">
        <v>1143</v>
      </c>
      <c r="C50" t="s">
        <v>2811</v>
      </c>
      <c r="D50" t="s">
        <v>2775</v>
      </c>
      <c r="F50" t="s">
        <v>2812</v>
      </c>
      <c r="G50" t="s">
        <v>2775</v>
      </c>
      <c r="H50" t="s">
        <v>2812</v>
      </c>
      <c r="I50" t="s">
        <v>853</v>
      </c>
      <c r="J50">
        <v>1022755170.918259</v>
      </c>
    </row>
    <row r="51" spans="1:10" x14ac:dyDescent="0.4">
      <c r="A51" t="str">
        <f ca="1">IF($A51="","",IFERROR(VLOOKUP($A51,Data_Raw!$A:$G,4,FALSE),""))</f>
        <v>미래에셋자산운용</v>
      </c>
      <c r="B51" t="s">
        <v>1143</v>
      </c>
      <c r="C51" t="s">
        <v>2811</v>
      </c>
      <c r="D51" t="s">
        <v>2775</v>
      </c>
      <c r="F51" t="s">
        <v>2813</v>
      </c>
      <c r="G51" t="s">
        <v>2775</v>
      </c>
      <c r="H51" t="s">
        <v>2813</v>
      </c>
      <c r="I51" t="s">
        <v>853</v>
      </c>
      <c r="J51">
        <v>2611289798.0891719</v>
      </c>
    </row>
    <row r="52" spans="1:10" x14ac:dyDescent="0.4">
      <c r="A52" t="str">
        <f ca="1">IF($A52="","",IFERROR(VLOOKUP($A52,Data_Raw!$A:$G,4,FALSE),""))</f>
        <v>CD&amp;R</v>
      </c>
      <c r="B52" t="s">
        <v>1143</v>
      </c>
      <c r="C52" t="s">
        <v>2811</v>
      </c>
      <c r="D52" t="s">
        <v>2775</v>
      </c>
      <c r="F52" t="s">
        <v>2814</v>
      </c>
      <c r="G52" t="s">
        <v>2775</v>
      </c>
      <c r="H52" t="s">
        <v>2814</v>
      </c>
      <c r="I52" t="s">
        <v>853</v>
      </c>
      <c r="J52">
        <v>943328439.55971336</v>
      </c>
    </row>
    <row r="53" spans="1:10" x14ac:dyDescent="0.4">
      <c r="A53" t="str">
        <f ca="1">IF($A53="","",IFERROR(VLOOKUP($A53,Data_Raw!$A:$G,4,FALSE),""))</f>
        <v>Goldman Sachs</v>
      </c>
      <c r="B53" t="s">
        <v>1143</v>
      </c>
      <c r="C53" t="s">
        <v>2811</v>
      </c>
      <c r="D53" t="s">
        <v>2775</v>
      </c>
      <c r="F53" t="s">
        <v>2815</v>
      </c>
      <c r="G53" t="s">
        <v>2775</v>
      </c>
      <c r="H53" t="s">
        <v>2815</v>
      </c>
      <c r="I53" t="s">
        <v>853</v>
      </c>
      <c r="J53">
        <v>788827126.50610387</v>
      </c>
    </row>
    <row r="54" spans="1:10" x14ac:dyDescent="0.4">
      <c r="A54" t="str">
        <f ca="1">IF($A54="","",IFERROR(VLOOKUP($A54,Data_Raw!$A:$G,4,FALSE),""))</f>
        <v>Goldman Sachs</v>
      </c>
      <c r="B54" t="s">
        <v>1143</v>
      </c>
      <c r="C54" t="s">
        <v>2811</v>
      </c>
      <c r="D54" t="s">
        <v>2775</v>
      </c>
      <c r="F54" t="s">
        <v>2816</v>
      </c>
      <c r="G54" t="s">
        <v>2775</v>
      </c>
      <c r="H54" t="s">
        <v>2816</v>
      </c>
      <c r="I54" t="s">
        <v>853</v>
      </c>
      <c r="J54">
        <v>3941959557.6987791</v>
      </c>
    </row>
    <row r="55" spans="1:10" x14ac:dyDescent="0.4">
      <c r="A55" t="str">
        <f ca="1">IF($A55="","",IFERROR(VLOOKUP($A55,Data_Raw!$A:$G,4,FALSE),""))</f>
        <v>KDB인프라자산운용</v>
      </c>
      <c r="B55" t="s">
        <v>1143</v>
      </c>
      <c r="C55" t="s">
        <v>2811</v>
      </c>
      <c r="D55" t="s">
        <v>2775</v>
      </c>
      <c r="F55" t="s">
        <v>2817</v>
      </c>
      <c r="G55" t="s">
        <v>2775</v>
      </c>
      <c r="H55" t="s">
        <v>2817</v>
      </c>
      <c r="I55" t="s">
        <v>853</v>
      </c>
      <c r="J55">
        <v>2991014856.227972</v>
      </c>
    </row>
    <row r="56" spans="1:10" x14ac:dyDescent="0.4">
      <c r="A56" t="str">
        <f ca="1">IF($A56="","",IFERROR(VLOOKUP($A56,Data_Raw!$A:$G,4,FALSE),""))</f>
        <v>한화자산운용</v>
      </c>
      <c r="B56" t="s">
        <v>1146</v>
      </c>
      <c r="C56" t="s">
        <v>2818</v>
      </c>
      <c r="D56" t="s">
        <v>2775</v>
      </c>
      <c r="F56" t="s">
        <v>2819</v>
      </c>
      <c r="G56" t="s">
        <v>2775</v>
      </c>
      <c r="H56" t="s">
        <v>2819</v>
      </c>
      <c r="I56" t="s">
        <v>853</v>
      </c>
      <c r="J56">
        <v>1656654133.575501</v>
      </c>
    </row>
    <row r="57" spans="1:10" x14ac:dyDescent="0.4">
      <c r="A57" t="str">
        <f ca="1">IF($A57="","",IFERROR(VLOOKUP($A57,Data_Raw!$A:$G,4,FALSE),""))</f>
        <v>KDB인프라자산운용</v>
      </c>
      <c r="B57" t="s">
        <v>1146</v>
      </c>
      <c r="C57" t="s">
        <v>2818</v>
      </c>
      <c r="D57" t="s">
        <v>2775</v>
      </c>
      <c r="F57" t="s">
        <v>2820</v>
      </c>
      <c r="G57" t="s">
        <v>2775</v>
      </c>
      <c r="H57" t="s">
        <v>2820</v>
      </c>
      <c r="I57" t="s">
        <v>853</v>
      </c>
      <c r="J57">
        <v>397495719.26340359</v>
      </c>
    </row>
    <row r="58" spans="1:10" x14ac:dyDescent="0.4">
      <c r="A58" t="str">
        <f ca="1">IF($A58="","",IFERROR(VLOOKUP($A58,Data_Raw!$A:$G,4,FALSE),""))</f>
        <v>KDB인프라자산운용</v>
      </c>
      <c r="B58" t="s">
        <v>1146</v>
      </c>
      <c r="C58" t="s">
        <v>2818</v>
      </c>
      <c r="D58" t="s">
        <v>2775</v>
      </c>
      <c r="F58" t="s">
        <v>2821</v>
      </c>
      <c r="G58" t="s">
        <v>2775</v>
      </c>
      <c r="H58" t="s">
        <v>2821</v>
      </c>
      <c r="I58" t="s">
        <v>853</v>
      </c>
      <c r="J58">
        <v>173007690.97451749</v>
      </c>
    </row>
    <row r="59" spans="1:10" x14ac:dyDescent="0.4">
      <c r="A59" t="str">
        <f ca="1">IF($A59="","",IFERROR(VLOOKUP($A59,Data_Raw!$A:$G,4,FALSE),""))</f>
        <v>KDB인프라자산운용</v>
      </c>
      <c r="B59" t="s">
        <v>1146</v>
      </c>
      <c r="C59" t="s">
        <v>2818</v>
      </c>
      <c r="D59" t="s">
        <v>2775</v>
      </c>
      <c r="F59" t="s">
        <v>2822</v>
      </c>
      <c r="G59" t="s">
        <v>2775</v>
      </c>
      <c r="H59" t="s">
        <v>2822</v>
      </c>
      <c r="I59" t="s">
        <v>853</v>
      </c>
      <c r="J59">
        <v>2701451799.0703921</v>
      </c>
    </row>
    <row r="60" spans="1:10" x14ac:dyDescent="0.4">
      <c r="A60" t="str">
        <f ca="1">IF($A60="","",IFERROR(VLOOKUP($A60,Data_Raw!$A:$G,4,FALSE),""))</f>
        <v>한화자산운용</v>
      </c>
      <c r="B60" t="s">
        <v>1146</v>
      </c>
      <c r="C60" t="s">
        <v>2818</v>
      </c>
      <c r="D60" t="s">
        <v>2775</v>
      </c>
      <c r="F60" t="s">
        <v>2823</v>
      </c>
      <c r="G60" t="s">
        <v>2775</v>
      </c>
      <c r="H60" t="s">
        <v>2823</v>
      </c>
      <c r="I60" t="s">
        <v>853</v>
      </c>
      <c r="J60">
        <v>284407765.16298729</v>
      </c>
    </row>
    <row r="61" spans="1:10" x14ac:dyDescent="0.4">
      <c r="A61" t="str">
        <f ca="1">IF($A61="","",IFERROR(VLOOKUP($A61,Data_Raw!$A:$G,4,FALSE),""))</f>
        <v>다비하나인프라펀드자산운용</v>
      </c>
      <c r="B61" t="s">
        <v>1146</v>
      </c>
      <c r="C61" t="s">
        <v>2818</v>
      </c>
      <c r="D61" t="s">
        <v>2775</v>
      </c>
      <c r="F61" t="s">
        <v>2824</v>
      </c>
      <c r="G61" t="s">
        <v>2775</v>
      </c>
      <c r="H61" t="s">
        <v>2824</v>
      </c>
      <c r="I61" t="s">
        <v>853</v>
      </c>
      <c r="J61">
        <v>1530063140.179513</v>
      </c>
    </row>
    <row r="62" spans="1:10" x14ac:dyDescent="0.4">
      <c r="A62" t="str">
        <f ca="1">IF($A62="","",IFERROR(VLOOKUP($A62,Data_Raw!$A:$G,4,FALSE),""))</f>
        <v>KB자산운용</v>
      </c>
      <c r="B62" t="s">
        <v>1146</v>
      </c>
      <c r="C62" t="s">
        <v>2818</v>
      </c>
      <c r="D62" t="s">
        <v>2775</v>
      </c>
      <c r="F62" t="s">
        <v>2825</v>
      </c>
      <c r="G62" t="s">
        <v>2775</v>
      </c>
      <c r="H62" t="s">
        <v>2825</v>
      </c>
      <c r="I62" t="s">
        <v>853</v>
      </c>
      <c r="J62">
        <v>2229689363.6813421</v>
      </c>
    </row>
    <row r="63" spans="1:10" x14ac:dyDescent="0.4">
      <c r="A63" t="str">
        <f ca="1">IF($A63="","",IFERROR(VLOOKUP($A63,Data_Raw!$A:$G,4,FALSE),""))</f>
        <v>미래에셋자산운용</v>
      </c>
      <c r="B63" t="s">
        <v>1146</v>
      </c>
      <c r="C63" t="s">
        <v>2818</v>
      </c>
      <c r="D63" t="s">
        <v>2775</v>
      </c>
      <c r="F63" t="s">
        <v>2826</v>
      </c>
      <c r="G63" t="s">
        <v>2775</v>
      </c>
      <c r="H63" t="s">
        <v>2826</v>
      </c>
      <c r="I63" t="s">
        <v>853</v>
      </c>
      <c r="J63">
        <v>567127650.41402805</v>
      </c>
    </row>
    <row r="64" spans="1:10" x14ac:dyDescent="0.4">
      <c r="A64" t="str">
        <f ca="1">IF($A64="","",IFERROR(VLOOKUP($A64,Data_Raw!$A:$G,4,FALSE),""))</f>
        <v>Coller Capital</v>
      </c>
      <c r="B64" t="s">
        <v>1146</v>
      </c>
      <c r="C64" t="s">
        <v>2818</v>
      </c>
      <c r="D64" t="s">
        <v>2775</v>
      </c>
      <c r="F64" t="s">
        <v>2827</v>
      </c>
      <c r="G64" t="s">
        <v>2775</v>
      </c>
      <c r="H64" t="s">
        <v>2827</v>
      </c>
      <c r="I64" t="s">
        <v>853</v>
      </c>
      <c r="J64">
        <v>1350303929.557209</v>
      </c>
    </row>
    <row r="65" spans="1:13" x14ac:dyDescent="0.4">
      <c r="A65" t="str">
        <f ca="1">IF($A65="","",IFERROR(VLOOKUP($A65,Data_Raw!$A:$G,4,FALSE),""))</f>
        <v>InfraRed</v>
      </c>
      <c r="B65" t="s">
        <v>1146</v>
      </c>
      <c r="C65" t="s">
        <v>2818</v>
      </c>
      <c r="D65" t="s">
        <v>2775</v>
      </c>
      <c r="F65" t="s">
        <v>2828</v>
      </c>
      <c r="G65" t="s">
        <v>2775</v>
      </c>
      <c r="H65" t="s">
        <v>2828</v>
      </c>
      <c r="I65" t="s">
        <v>853</v>
      </c>
      <c r="J65">
        <v>2157954467.423615</v>
      </c>
    </row>
    <row r="66" spans="1:13" x14ac:dyDescent="0.4">
      <c r="A66" t="str">
        <f ca="1">IF($A66="","",IFERROR(VLOOKUP($A66,Data_Raw!$A:$G,4,FALSE),""))</f>
        <v>보고자산운용</v>
      </c>
      <c r="B66" t="s">
        <v>1146</v>
      </c>
      <c r="C66" t="s">
        <v>2818</v>
      </c>
      <c r="D66" t="s">
        <v>2775</v>
      </c>
      <c r="F66" t="s">
        <v>2829</v>
      </c>
      <c r="G66" t="s">
        <v>2775</v>
      </c>
      <c r="H66" t="s">
        <v>2829</v>
      </c>
      <c r="I66" t="s">
        <v>853</v>
      </c>
      <c r="J66">
        <v>331668402.69748962</v>
      </c>
    </row>
    <row r="67" spans="1:13" x14ac:dyDescent="0.4">
      <c r="A67" t="str">
        <f ca="1">IF($A67="","",IFERROR(VLOOKUP($A67,Data_Raw!$A:$G,4,FALSE),""))</f>
        <v>KDB인프라자산운용</v>
      </c>
      <c r="B67" t="s">
        <v>2830</v>
      </c>
      <c r="C67" t="s">
        <v>2831</v>
      </c>
      <c r="D67" t="s">
        <v>595</v>
      </c>
      <c r="E67" t="s">
        <v>2832</v>
      </c>
      <c r="F67" t="s">
        <v>2833</v>
      </c>
      <c r="G67" t="s">
        <v>595</v>
      </c>
      <c r="H67" t="s">
        <v>2834</v>
      </c>
      <c r="I67" t="s">
        <v>598</v>
      </c>
      <c r="J67">
        <v>6843561107.8905001</v>
      </c>
      <c r="K67">
        <v>5.84</v>
      </c>
      <c r="L67" t="s">
        <v>2835</v>
      </c>
      <c r="M67" t="s">
        <v>2836</v>
      </c>
    </row>
    <row r="68" spans="1:13" x14ac:dyDescent="0.4">
      <c r="A68" t="str">
        <f ca="1">IF($A68="","",IFERROR(VLOOKUP($A68,Data_Raw!$A:$G,4,FALSE),""))</f>
        <v>KB자산운용</v>
      </c>
      <c r="B68" t="s">
        <v>2830</v>
      </c>
      <c r="C68" t="s">
        <v>2831</v>
      </c>
      <c r="D68" t="s">
        <v>595</v>
      </c>
      <c r="E68" t="s">
        <v>2837</v>
      </c>
      <c r="F68" t="s">
        <v>2838</v>
      </c>
      <c r="G68" t="s">
        <v>595</v>
      </c>
      <c r="H68" t="s">
        <v>2834</v>
      </c>
      <c r="I68" t="s">
        <v>598</v>
      </c>
      <c r="J68">
        <v>739640777.65483201</v>
      </c>
      <c r="K68">
        <v>5.84</v>
      </c>
      <c r="L68" t="s">
        <v>2835</v>
      </c>
      <c r="M68" t="s">
        <v>2836</v>
      </c>
    </row>
    <row r="69" spans="1:13" x14ac:dyDescent="0.4">
      <c r="A69" t="str">
        <f ca="1">IF($A69="","",IFERROR(VLOOKUP($A69,Data_Raw!$A:$G,4,FALSE),""))</f>
        <v>KKR</v>
      </c>
      <c r="B69" t="s">
        <v>2830</v>
      </c>
      <c r="C69" t="s">
        <v>2831</v>
      </c>
      <c r="D69" t="s">
        <v>595</v>
      </c>
      <c r="E69" t="s">
        <v>2839</v>
      </c>
      <c r="F69" t="s">
        <v>2840</v>
      </c>
      <c r="G69" t="s">
        <v>595</v>
      </c>
      <c r="H69" t="s">
        <v>2841</v>
      </c>
      <c r="I69" t="s">
        <v>598</v>
      </c>
      <c r="J69">
        <v>1510547333.30916</v>
      </c>
      <c r="K69">
        <v>7.53</v>
      </c>
      <c r="L69" t="s">
        <v>2842</v>
      </c>
      <c r="M69" t="s">
        <v>2843</v>
      </c>
    </row>
    <row r="70" spans="1:13" x14ac:dyDescent="0.4">
      <c r="A70" t="str">
        <f ca="1">IF($A70="","",IFERROR(VLOOKUP($A70,Data_Raw!$A:$G,4,FALSE),""))</f>
        <v>Fairfield</v>
      </c>
      <c r="B70" t="s">
        <v>2830</v>
      </c>
      <c r="C70" t="s">
        <v>2831</v>
      </c>
      <c r="D70" t="s">
        <v>595</v>
      </c>
      <c r="E70" t="s">
        <v>2844</v>
      </c>
      <c r="F70" t="s">
        <v>2845</v>
      </c>
      <c r="G70" t="s">
        <v>595</v>
      </c>
      <c r="H70" t="s">
        <v>2841</v>
      </c>
      <c r="I70" t="s">
        <v>598</v>
      </c>
      <c r="J70">
        <v>476066999.992383</v>
      </c>
      <c r="K70">
        <v>7.53</v>
      </c>
      <c r="L70" t="s">
        <v>2842</v>
      </c>
      <c r="M70" t="s">
        <v>2843</v>
      </c>
    </row>
    <row r="71" spans="1:13" x14ac:dyDescent="0.4">
      <c r="A71" t="str">
        <f ca="1">IF($A71="","",IFERROR(VLOOKUP($A71,Data_Raw!$A:$G,4,FALSE),""))</f>
        <v>Farallon</v>
      </c>
      <c r="B71" t="s">
        <v>2830</v>
      </c>
      <c r="C71" t="s">
        <v>2831</v>
      </c>
      <c r="D71" t="s">
        <v>595</v>
      </c>
      <c r="E71" t="s">
        <v>2846</v>
      </c>
      <c r="F71" t="s">
        <v>2847</v>
      </c>
      <c r="G71" t="s">
        <v>595</v>
      </c>
      <c r="H71" t="s">
        <v>2848</v>
      </c>
      <c r="I71" t="s">
        <v>598</v>
      </c>
      <c r="J71">
        <v>366257999.99414003</v>
      </c>
      <c r="K71">
        <v>4.41</v>
      </c>
      <c r="L71" t="s">
        <v>2849</v>
      </c>
      <c r="M71" t="s">
        <v>2850</v>
      </c>
    </row>
    <row r="72" spans="1:13" x14ac:dyDescent="0.4">
      <c r="A72" t="str">
        <f ca="1">IF($A72="","",IFERROR(VLOOKUP($A72,Data_Raw!$A:$G,4,FALSE),""))</f>
        <v>한화자산운용</v>
      </c>
      <c r="B72" t="s">
        <v>2830</v>
      </c>
      <c r="C72" t="s">
        <v>2831</v>
      </c>
      <c r="D72" t="s">
        <v>595</v>
      </c>
      <c r="E72" t="s">
        <v>2851</v>
      </c>
      <c r="F72" t="s">
        <v>2852</v>
      </c>
      <c r="G72" t="s">
        <v>595</v>
      </c>
      <c r="H72" t="s">
        <v>2848</v>
      </c>
      <c r="I72" t="s">
        <v>598</v>
      </c>
      <c r="J72">
        <v>195806999.996867</v>
      </c>
      <c r="K72">
        <v>4.41</v>
      </c>
      <c r="L72" t="s">
        <v>2849</v>
      </c>
      <c r="M72" t="s">
        <v>2850</v>
      </c>
    </row>
    <row r="73" spans="1:13" x14ac:dyDescent="0.4">
      <c r="A73" t="str">
        <f ca="1">IF($A73="","",IFERROR(VLOOKUP($A73,Data_Raw!$A:$G,4,FALSE),""))</f>
        <v>신한자산운용</v>
      </c>
      <c r="B73" t="s">
        <v>2830</v>
      </c>
      <c r="C73" t="s">
        <v>2831</v>
      </c>
      <c r="D73" t="s">
        <v>595</v>
      </c>
      <c r="E73" t="s">
        <v>2853</v>
      </c>
      <c r="F73" t="s">
        <v>2854</v>
      </c>
      <c r="G73" t="s">
        <v>595</v>
      </c>
      <c r="H73" t="s">
        <v>2855</v>
      </c>
      <c r="I73" t="s">
        <v>598</v>
      </c>
      <c r="J73">
        <v>448333333.32616001</v>
      </c>
      <c r="K73">
        <v>6.61</v>
      </c>
      <c r="L73" t="s">
        <v>2856</v>
      </c>
      <c r="M73" t="s">
        <v>2850</v>
      </c>
    </row>
    <row r="74" spans="1:13" x14ac:dyDescent="0.4">
      <c r="A74" t="str">
        <f ca="1">IF($A74="","",IFERROR(VLOOKUP($A74,Data_Raw!$A:$G,4,FALSE),""))</f>
        <v>한화자산운용</v>
      </c>
      <c r="B74" t="s">
        <v>2830</v>
      </c>
      <c r="C74" t="s">
        <v>2831</v>
      </c>
      <c r="D74" t="s">
        <v>595</v>
      </c>
      <c r="E74" t="s">
        <v>2857</v>
      </c>
      <c r="F74" t="s">
        <v>2858</v>
      </c>
      <c r="G74" t="s">
        <v>595</v>
      </c>
      <c r="H74" t="s">
        <v>2855</v>
      </c>
      <c r="I74" t="s">
        <v>598</v>
      </c>
      <c r="J74">
        <v>240666666.66281599</v>
      </c>
      <c r="K74">
        <v>6.61</v>
      </c>
      <c r="L74" t="s">
        <v>2856</v>
      </c>
      <c r="M74" t="s">
        <v>2850</v>
      </c>
    </row>
    <row r="75" spans="1:13" x14ac:dyDescent="0.4">
      <c r="A75" t="str">
        <f ca="1">IF($A75="","",IFERROR(VLOOKUP($A75,Data_Raw!$A:$G,4,FALSE),""))</f>
        <v>KB자산운용</v>
      </c>
      <c r="B75" t="s">
        <v>2830</v>
      </c>
      <c r="C75" t="s">
        <v>2831</v>
      </c>
      <c r="D75" t="s">
        <v>595</v>
      </c>
      <c r="E75" t="s">
        <v>2859</v>
      </c>
      <c r="F75" t="s">
        <v>2860</v>
      </c>
      <c r="G75" t="s">
        <v>595</v>
      </c>
      <c r="H75" t="s">
        <v>2861</v>
      </c>
      <c r="I75" t="s">
        <v>598</v>
      </c>
      <c r="J75">
        <v>368428333.32743901</v>
      </c>
      <c r="K75">
        <v>4.9000000000000004</v>
      </c>
      <c r="L75" t="s">
        <v>2862</v>
      </c>
      <c r="M75" t="s">
        <v>2863</v>
      </c>
    </row>
    <row r="76" spans="1:13" x14ac:dyDescent="0.4">
      <c r="A76" t="str">
        <f ca="1">IF($A76="","",IFERROR(VLOOKUP($A76,Data_Raw!$A:$G,4,FALSE),""))</f>
        <v>한국투자신탁운용</v>
      </c>
      <c r="B76" t="s">
        <v>2830</v>
      </c>
      <c r="C76" t="s">
        <v>2831</v>
      </c>
      <c r="D76" t="s">
        <v>595</v>
      </c>
      <c r="E76" t="s">
        <v>2864</v>
      </c>
      <c r="F76" t="s">
        <v>2865</v>
      </c>
      <c r="G76" t="s">
        <v>595</v>
      </c>
      <c r="H76" t="s">
        <v>2861</v>
      </c>
      <c r="I76" t="s">
        <v>598</v>
      </c>
      <c r="J76">
        <v>68247999.998907998</v>
      </c>
      <c r="K76">
        <v>6.7</v>
      </c>
      <c r="L76" t="s">
        <v>2862</v>
      </c>
      <c r="M76" t="s">
        <v>2863</v>
      </c>
    </row>
    <row r="77" spans="1:13" x14ac:dyDescent="0.4">
      <c r="A77" t="str">
        <f ca="1">IF($A77="","",IFERROR(VLOOKUP($A77,Data_Raw!$A:$G,4,FALSE),""))</f>
        <v>신한자산운용</v>
      </c>
      <c r="B77" t="s">
        <v>2830</v>
      </c>
      <c r="C77" t="s">
        <v>2831</v>
      </c>
      <c r="D77" t="s">
        <v>595</v>
      </c>
      <c r="E77" t="s">
        <v>2866</v>
      </c>
      <c r="F77" t="s">
        <v>2867</v>
      </c>
      <c r="G77" t="s">
        <v>595</v>
      </c>
      <c r="H77" t="s">
        <v>2868</v>
      </c>
      <c r="I77" t="s">
        <v>598</v>
      </c>
      <c r="J77">
        <v>195799999.996867</v>
      </c>
      <c r="K77">
        <v>6.49</v>
      </c>
      <c r="L77" t="s">
        <v>2869</v>
      </c>
      <c r="M77" t="s">
        <v>2870</v>
      </c>
    </row>
    <row r="78" spans="1:13" x14ac:dyDescent="0.4">
      <c r="A78" t="str">
        <f ca="1">IF($A78="","",IFERROR(VLOOKUP($A78,Data_Raw!$A:$G,4,FALSE),""))</f>
        <v>키움투자자산운용</v>
      </c>
      <c r="B78" t="s">
        <v>2830</v>
      </c>
      <c r="C78" t="s">
        <v>2831</v>
      </c>
      <c r="D78" t="s">
        <v>595</v>
      </c>
      <c r="E78" t="s">
        <v>2871</v>
      </c>
      <c r="F78" t="s">
        <v>2872</v>
      </c>
      <c r="G78" t="s">
        <v>595</v>
      </c>
      <c r="H78" t="s">
        <v>2868</v>
      </c>
      <c r="I78" t="s">
        <v>598</v>
      </c>
      <c r="J78">
        <v>204199999.99673301</v>
      </c>
      <c r="K78">
        <v>6.5</v>
      </c>
      <c r="L78" t="s">
        <v>2869</v>
      </c>
      <c r="M78" t="s">
        <v>2873</v>
      </c>
    </row>
    <row r="79" spans="1:13" x14ac:dyDescent="0.4">
      <c r="A79" t="str">
        <f ca="1">IF($A79="","",IFERROR(VLOOKUP($A79,Data_Raw!$A:$G,4,FALSE),""))</f>
        <v>하나대체투자자산운용</v>
      </c>
      <c r="B79" t="s">
        <v>2830</v>
      </c>
      <c r="C79" t="s">
        <v>2831</v>
      </c>
      <c r="D79" t="s">
        <v>595</v>
      </c>
      <c r="E79" t="s">
        <v>2874</v>
      </c>
      <c r="F79" t="s">
        <v>2875</v>
      </c>
      <c r="G79" t="s">
        <v>595</v>
      </c>
      <c r="H79" t="s">
        <v>2868</v>
      </c>
      <c r="I79" t="s">
        <v>598</v>
      </c>
      <c r="J79">
        <v>254066666.66260201</v>
      </c>
      <c r="K79">
        <v>6.48</v>
      </c>
      <c r="L79" t="s">
        <v>2869</v>
      </c>
      <c r="M79" t="s">
        <v>2876</v>
      </c>
    </row>
    <row r="80" spans="1:13" x14ac:dyDescent="0.4">
      <c r="A80" t="str">
        <f ca="1">IF($A80="","",IFERROR(VLOOKUP($A80,Data_Raw!$A:$G,4,FALSE),""))</f>
        <v>KB자산운용</v>
      </c>
      <c r="B80" t="s">
        <v>2830</v>
      </c>
      <c r="C80" t="s">
        <v>2831</v>
      </c>
      <c r="D80" t="s">
        <v>595</v>
      </c>
      <c r="E80" t="s">
        <v>2877</v>
      </c>
      <c r="F80" t="s">
        <v>2878</v>
      </c>
      <c r="G80" t="s">
        <v>595</v>
      </c>
      <c r="H80" t="s">
        <v>2879</v>
      </c>
      <c r="I80" t="s">
        <v>598</v>
      </c>
      <c r="J80">
        <v>9933333.3331744</v>
      </c>
      <c r="K80">
        <v>6.91</v>
      </c>
      <c r="L80" t="s">
        <v>2869</v>
      </c>
      <c r="M80" t="s">
        <v>2880</v>
      </c>
    </row>
    <row r="81" spans="1:13" x14ac:dyDescent="0.4">
      <c r="A81" t="str">
        <f ca="1">IF($A81="","",IFERROR(VLOOKUP($A81,Data_Raw!$A:$G,4,FALSE),""))</f>
        <v>이지스자산운용</v>
      </c>
      <c r="B81" t="s">
        <v>2830</v>
      </c>
      <c r="C81" t="s">
        <v>2831</v>
      </c>
      <c r="D81" t="s">
        <v>595</v>
      </c>
      <c r="E81" t="s">
        <v>2881</v>
      </c>
      <c r="F81" t="s">
        <v>2882</v>
      </c>
      <c r="G81" t="s">
        <v>595</v>
      </c>
      <c r="H81" t="s">
        <v>2883</v>
      </c>
      <c r="I81" t="s">
        <v>598</v>
      </c>
      <c r="J81">
        <v>305333333.328448</v>
      </c>
      <c r="K81">
        <v>7.11</v>
      </c>
      <c r="L81" t="s">
        <v>2884</v>
      </c>
      <c r="M81" t="s">
        <v>2885</v>
      </c>
    </row>
    <row r="82" spans="1:13" x14ac:dyDescent="0.4">
      <c r="A82" t="str">
        <f ca="1">IF($A82="","",IFERROR(VLOOKUP($A82,Data_Raw!$A:$G,4,FALSE),""))</f>
        <v>칸서스자산운용</v>
      </c>
      <c r="B82" t="s">
        <v>2830</v>
      </c>
      <c r="C82" t="s">
        <v>2831</v>
      </c>
      <c r="D82" t="s">
        <v>595</v>
      </c>
      <c r="E82" t="s">
        <v>2886</v>
      </c>
      <c r="F82" t="s">
        <v>2887</v>
      </c>
      <c r="G82" t="s">
        <v>595</v>
      </c>
      <c r="H82" t="s">
        <v>2888</v>
      </c>
      <c r="I82" t="s">
        <v>598</v>
      </c>
      <c r="J82">
        <v>401333333.32691199</v>
      </c>
      <c r="K82">
        <v>5.2</v>
      </c>
      <c r="L82" t="s">
        <v>2889</v>
      </c>
      <c r="M82" t="s">
        <v>2890</v>
      </c>
    </row>
    <row r="83" spans="1:13" x14ac:dyDescent="0.4">
      <c r="A83" t="str">
        <f ca="1">IF($A83="","",IFERROR(VLOOKUP($A83,Data_Raw!$A:$G,4,FALSE),""))</f>
        <v>신한자산운용</v>
      </c>
      <c r="B83" t="s">
        <v>2830</v>
      </c>
      <c r="C83" t="s">
        <v>2831</v>
      </c>
      <c r="D83" t="s">
        <v>595</v>
      </c>
      <c r="E83" t="s">
        <v>2891</v>
      </c>
      <c r="F83" t="s">
        <v>2892</v>
      </c>
      <c r="G83" t="s">
        <v>595</v>
      </c>
      <c r="H83" t="s">
        <v>2893</v>
      </c>
      <c r="I83" t="s">
        <v>598</v>
      </c>
      <c r="J83">
        <v>518999999.991696</v>
      </c>
      <c r="K83">
        <v>4.9000000000000004</v>
      </c>
      <c r="L83" t="s">
        <v>2894</v>
      </c>
      <c r="M83" t="s">
        <v>2895</v>
      </c>
    </row>
    <row r="84" spans="1:13" x14ac:dyDescent="0.4">
      <c r="A84" t="str">
        <f ca="1">IF($A84="","",IFERROR(VLOOKUP($A84,Data_Raw!$A:$G,4,FALSE),""))</f>
        <v>신한은행</v>
      </c>
      <c r="B84" t="s">
        <v>2830</v>
      </c>
      <c r="C84" t="s">
        <v>2831</v>
      </c>
      <c r="D84" t="s">
        <v>595</v>
      </c>
      <c r="E84" t="s">
        <v>2896</v>
      </c>
      <c r="F84" t="s">
        <v>2897</v>
      </c>
      <c r="G84" t="s">
        <v>595</v>
      </c>
      <c r="H84" t="s">
        <v>2898</v>
      </c>
      <c r="I84" t="s">
        <v>598</v>
      </c>
      <c r="J84">
        <v>1311564.6666456801</v>
      </c>
      <c r="K84">
        <v>4.75</v>
      </c>
      <c r="L84" t="s">
        <v>2899</v>
      </c>
      <c r="M84" t="s">
        <v>2900</v>
      </c>
    </row>
    <row r="85" spans="1:13" x14ac:dyDescent="0.4">
      <c r="A85" t="str">
        <f ca="1">IF($A85="","",IFERROR(VLOOKUP($A85,Data_Raw!$A:$G,4,FALSE),""))</f>
        <v>한화자산운용</v>
      </c>
      <c r="B85" t="s">
        <v>2830</v>
      </c>
      <c r="C85" t="s">
        <v>2831</v>
      </c>
      <c r="D85" t="s">
        <v>595</v>
      </c>
      <c r="E85" t="s">
        <v>2901</v>
      </c>
      <c r="F85" t="s">
        <v>2902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2903</v>
      </c>
      <c r="M85" t="s">
        <v>2904</v>
      </c>
    </row>
    <row r="86" spans="1:13" x14ac:dyDescent="0.4">
      <c r="A86" t="str">
        <f ca="1">IF($A86="","",IFERROR(VLOOKUP($A86,Data_Raw!$A:$G,4,FALSE),""))</f>
        <v>KB자산운용</v>
      </c>
      <c r="B86" t="s">
        <v>2830</v>
      </c>
      <c r="C86" t="s">
        <v>2831</v>
      </c>
      <c r="D86" t="s">
        <v>595</v>
      </c>
      <c r="E86" t="s">
        <v>2905</v>
      </c>
      <c r="F86" t="s">
        <v>2906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2903</v>
      </c>
      <c r="M86" t="s">
        <v>2907</v>
      </c>
    </row>
    <row r="87" spans="1:13" x14ac:dyDescent="0.4">
      <c r="A87" t="str">
        <f ca="1">IF($A87="","",IFERROR(VLOOKUP($A87,Data_Raw!$A:$G,4,FALSE),""))</f>
        <v>Crestview</v>
      </c>
      <c r="B87" t="s">
        <v>2830</v>
      </c>
      <c r="C87" t="s">
        <v>2831</v>
      </c>
      <c r="D87" t="s">
        <v>595</v>
      </c>
      <c r="E87" t="s">
        <v>2908</v>
      </c>
      <c r="F87" t="s">
        <v>2909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2910</v>
      </c>
      <c r="M87" t="s">
        <v>2911</v>
      </c>
    </row>
    <row r="88" spans="1:13" x14ac:dyDescent="0.4">
      <c r="A88" t="str">
        <f ca="1">IF($A88="","",IFERROR(VLOOKUP($A88,Data_Raw!$A:$G,4,FALSE),""))</f>
        <v>New Mountain</v>
      </c>
      <c r="B88" t="s">
        <v>2830</v>
      </c>
      <c r="C88" t="s">
        <v>2831</v>
      </c>
      <c r="D88" t="s">
        <v>595</v>
      </c>
      <c r="E88" t="s">
        <v>2912</v>
      </c>
      <c r="F88" t="s">
        <v>2913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2910</v>
      </c>
      <c r="M88" t="s">
        <v>2911</v>
      </c>
    </row>
    <row r="89" spans="1:13" x14ac:dyDescent="0.4">
      <c r="A89" t="str">
        <f ca="1">IF($A89="","",IFERROR(VLOOKUP($A89,Data_Raw!$A:$G,4,FALSE),""))</f>
        <v>Carlyle</v>
      </c>
      <c r="B89" t="s">
        <v>2830</v>
      </c>
      <c r="C89" t="s">
        <v>2831</v>
      </c>
      <c r="D89" t="s">
        <v>595</v>
      </c>
      <c r="E89" t="s">
        <v>2914</v>
      </c>
      <c r="F89" t="s">
        <v>2915</v>
      </c>
      <c r="G89" t="s">
        <v>595</v>
      </c>
      <c r="H89" t="s">
        <v>2916</v>
      </c>
      <c r="I89" t="s">
        <v>598</v>
      </c>
      <c r="J89">
        <v>18622333333.0354</v>
      </c>
      <c r="K89">
        <v>6.82</v>
      </c>
      <c r="L89" t="s">
        <v>2917</v>
      </c>
      <c r="M89" t="s">
        <v>2918</v>
      </c>
    </row>
    <row r="90" spans="1:13" x14ac:dyDescent="0.4">
      <c r="A90" t="str">
        <f ca="1">IF($A90="","",IFERROR(VLOOKUP($A90,Data_Raw!$A:$G,4,FALSE),""))</f>
        <v>PAI</v>
      </c>
      <c r="B90" t="s">
        <v>2830</v>
      </c>
      <c r="C90" t="s">
        <v>2831</v>
      </c>
      <c r="D90" t="s">
        <v>595</v>
      </c>
      <c r="E90" t="s">
        <v>2919</v>
      </c>
      <c r="F90" t="s">
        <v>2920</v>
      </c>
      <c r="G90" t="s">
        <v>595</v>
      </c>
      <c r="H90" t="s">
        <v>2916</v>
      </c>
      <c r="I90" t="s">
        <v>598</v>
      </c>
      <c r="J90">
        <v>14333333.333103999</v>
      </c>
      <c r="K90">
        <v>3.82</v>
      </c>
      <c r="L90" t="s">
        <v>2899</v>
      </c>
      <c r="M90" t="s">
        <v>2921</v>
      </c>
    </row>
    <row r="91" spans="1:13" x14ac:dyDescent="0.4">
      <c r="A91" t="str">
        <f ca="1">IF($A91="","",IFERROR(VLOOKUP($A91,Data_Raw!$A:$G,4,FALSE),""))</f>
        <v>신한은행</v>
      </c>
      <c r="B91" t="s">
        <v>2830</v>
      </c>
      <c r="C91" t="s">
        <v>2831</v>
      </c>
      <c r="D91" t="s">
        <v>595</v>
      </c>
      <c r="E91" t="s">
        <v>2922</v>
      </c>
      <c r="F91" t="s">
        <v>2923</v>
      </c>
      <c r="G91" t="s">
        <v>595</v>
      </c>
      <c r="H91" t="s">
        <v>2924</v>
      </c>
      <c r="I91" t="s">
        <v>598</v>
      </c>
      <c r="J91">
        <v>562114999.99100602</v>
      </c>
      <c r="K91">
        <v>6.8</v>
      </c>
      <c r="L91" t="s">
        <v>2925</v>
      </c>
      <c r="M91" t="s">
        <v>2926</v>
      </c>
    </row>
    <row r="92" spans="1:13" x14ac:dyDescent="0.4">
      <c r="A92" t="str">
        <f ca="1">IF($A92="","",IFERROR(VLOOKUP($A92,Data_Raw!$A:$G,4,FALSE),""))</f>
        <v>KDB산업은행</v>
      </c>
      <c r="B92" t="s">
        <v>2830</v>
      </c>
      <c r="C92" t="s">
        <v>2831</v>
      </c>
      <c r="D92" t="s">
        <v>2775</v>
      </c>
      <c r="E92" t="s">
        <v>2927</v>
      </c>
      <c r="F92" t="s">
        <v>2928</v>
      </c>
      <c r="G92" t="s">
        <v>2775</v>
      </c>
      <c r="H92" t="s">
        <v>2928</v>
      </c>
      <c r="I92" t="s">
        <v>598</v>
      </c>
      <c r="J92">
        <v>967527998.70011997</v>
      </c>
    </row>
    <row r="93" spans="1:13" x14ac:dyDescent="0.4">
      <c r="A93" t="str">
        <f ca="1">IF($A93="","",IFERROR(VLOOKUP($A93,Data_Raw!$A:$G,4,FALSE),""))</f>
        <v>KDB산업은행</v>
      </c>
      <c r="B93" t="s">
        <v>2830</v>
      </c>
      <c r="C93" t="s">
        <v>2831</v>
      </c>
      <c r="D93" t="s">
        <v>2775</v>
      </c>
      <c r="E93" t="s">
        <v>2929</v>
      </c>
      <c r="F93" t="s">
        <v>2841</v>
      </c>
      <c r="G93" t="s">
        <v>2775</v>
      </c>
      <c r="H93" t="s">
        <v>2841</v>
      </c>
      <c r="I93" t="s">
        <v>598</v>
      </c>
      <c r="J93">
        <v>999703983.65267098</v>
      </c>
    </row>
    <row r="94" spans="1:13" x14ac:dyDescent="0.4">
      <c r="A94" t="str">
        <f ca="1">IF($A94="","",IFERROR(VLOOKUP($A94,Data_Raw!$A:$G,4,FALSE),""))</f>
        <v>삼성자산운용</v>
      </c>
      <c r="B94" t="s">
        <v>2830</v>
      </c>
      <c r="C94" t="s">
        <v>2831</v>
      </c>
      <c r="D94" t="s">
        <v>2775</v>
      </c>
      <c r="E94" t="s">
        <v>2930</v>
      </c>
      <c r="F94" t="s">
        <v>2931</v>
      </c>
      <c r="G94" t="s">
        <v>2775</v>
      </c>
      <c r="H94" t="s">
        <v>2848</v>
      </c>
      <c r="I94" t="s">
        <v>598</v>
      </c>
      <c r="J94">
        <v>334282535.02108502</v>
      </c>
    </row>
    <row r="95" spans="1:13" x14ac:dyDescent="0.4">
      <c r="A95" t="str">
        <f ca="1">IF($A95="","",IFERROR(VLOOKUP($A95,Data_Raw!$A:$G,4,FALSE),""))</f>
        <v>KDB인프라자산운용</v>
      </c>
      <c r="B95" t="s">
        <v>2830</v>
      </c>
      <c r="C95" t="s">
        <v>2831</v>
      </c>
      <c r="D95" t="s">
        <v>2775</v>
      </c>
      <c r="E95" t="s">
        <v>2932</v>
      </c>
      <c r="F95" t="s">
        <v>2861</v>
      </c>
      <c r="G95" t="s">
        <v>2775</v>
      </c>
      <c r="H95" t="s">
        <v>2861</v>
      </c>
      <c r="I95" t="s">
        <v>598</v>
      </c>
      <c r="J95">
        <v>317131830.15755898</v>
      </c>
    </row>
    <row r="96" spans="1:13" x14ac:dyDescent="0.4">
      <c r="A96" t="str">
        <f ca="1">IF($A96="","",IFERROR(VLOOKUP($A96,Data_Raw!$A:$G,4,FALSE),""))</f>
        <v>신한자산운용</v>
      </c>
      <c r="B96" t="s">
        <v>2830</v>
      </c>
      <c r="C96" t="s">
        <v>2831</v>
      </c>
      <c r="D96" t="s">
        <v>2775</v>
      </c>
      <c r="E96" t="s">
        <v>2933</v>
      </c>
      <c r="F96" t="s">
        <v>2934</v>
      </c>
      <c r="G96" t="s">
        <v>2775</v>
      </c>
      <c r="H96" t="s">
        <v>2879</v>
      </c>
      <c r="I96" t="s">
        <v>598</v>
      </c>
      <c r="J96">
        <v>716674456.40783298</v>
      </c>
    </row>
    <row r="97" spans="1:13" x14ac:dyDescent="0.4">
      <c r="A97" t="str">
        <f ca="1">IF($A97="","",IFERROR(VLOOKUP($A97,Data_Raw!$A:$G,4,FALSE),""))</f>
        <v>한화자산운용</v>
      </c>
      <c r="B97" t="s">
        <v>2830</v>
      </c>
      <c r="C97" t="s">
        <v>2831</v>
      </c>
      <c r="D97" t="s">
        <v>2775</v>
      </c>
      <c r="E97" t="s">
        <v>2935</v>
      </c>
      <c r="F97" t="s">
        <v>2883</v>
      </c>
      <c r="G97" t="s">
        <v>2775</v>
      </c>
      <c r="H97" t="s">
        <v>2883</v>
      </c>
      <c r="I97" t="s">
        <v>598</v>
      </c>
      <c r="J97">
        <v>787749114.11836302</v>
      </c>
    </row>
    <row r="98" spans="1:13" x14ac:dyDescent="0.4">
      <c r="A98" t="str">
        <f ca="1">IF($A98="","",IFERROR(VLOOKUP($A98,Data_Raw!$A:$G,4,FALSE),""))</f>
        <v>국민은행</v>
      </c>
      <c r="B98" t="s">
        <v>2830</v>
      </c>
      <c r="C98" t="s">
        <v>2831</v>
      </c>
      <c r="D98" t="s">
        <v>2775</v>
      </c>
      <c r="E98" t="s">
        <v>2936</v>
      </c>
      <c r="F98" t="s">
        <v>709</v>
      </c>
      <c r="G98" t="s">
        <v>2775</v>
      </c>
      <c r="H98" t="s">
        <v>709</v>
      </c>
      <c r="I98" t="s">
        <v>598</v>
      </c>
      <c r="J98">
        <v>697828915.49030101</v>
      </c>
    </row>
    <row r="99" spans="1:13" x14ac:dyDescent="0.4">
      <c r="A99" t="str">
        <f ca="1">IF($A99="","",IFERROR(VLOOKUP($A99,Data_Raw!$A:$G,4,FALSE),""))</f>
        <v>칸서스자산운용</v>
      </c>
      <c r="B99" t="s">
        <v>2830</v>
      </c>
      <c r="C99" t="s">
        <v>2831</v>
      </c>
      <c r="D99" t="s">
        <v>2775</v>
      </c>
      <c r="E99" t="s">
        <v>2937</v>
      </c>
      <c r="F99" t="s">
        <v>2888</v>
      </c>
      <c r="G99" t="s">
        <v>2775</v>
      </c>
      <c r="H99" t="s">
        <v>2888</v>
      </c>
      <c r="I99" t="s">
        <v>598</v>
      </c>
      <c r="J99">
        <v>645429829.46550703</v>
      </c>
    </row>
    <row r="100" spans="1:13" x14ac:dyDescent="0.4">
      <c r="A100" t="str">
        <f ca="1">IF($A100="","",IFERROR(VLOOKUP($A100,Data_Raw!$A:$G,4,FALSE),""))</f>
        <v>우리은행</v>
      </c>
      <c r="B100" t="s">
        <v>2830</v>
      </c>
      <c r="C100" t="s">
        <v>2831</v>
      </c>
      <c r="D100" t="s">
        <v>2775</v>
      </c>
      <c r="E100" t="s">
        <v>2938</v>
      </c>
      <c r="F100" t="s">
        <v>2939</v>
      </c>
      <c r="G100" t="s">
        <v>2775</v>
      </c>
      <c r="H100" t="s">
        <v>2939</v>
      </c>
      <c r="I100" t="s">
        <v>598</v>
      </c>
      <c r="J100">
        <v>294784923.06541699</v>
      </c>
    </row>
    <row r="101" spans="1:13" x14ac:dyDescent="0.4">
      <c r="A101" t="str">
        <f ca="1">IF($A101="","",IFERROR(VLOOKUP($A101,Data_Raw!$A:$G,4,FALSE),""))</f>
        <v>한화투자증권</v>
      </c>
      <c r="B101" t="s">
        <v>2830</v>
      </c>
      <c r="C101" t="s">
        <v>2831</v>
      </c>
      <c r="D101" t="s">
        <v>2775</v>
      </c>
      <c r="E101" t="s">
        <v>2940</v>
      </c>
      <c r="F101" t="s">
        <v>706</v>
      </c>
      <c r="G101" t="s">
        <v>2775</v>
      </c>
      <c r="H101" t="s">
        <v>706</v>
      </c>
      <c r="I101" t="s">
        <v>598</v>
      </c>
      <c r="J101">
        <v>607782454.00434196</v>
      </c>
    </row>
    <row r="102" spans="1:13" x14ac:dyDescent="0.4">
      <c r="A102" t="str">
        <f ca="1">IF($A102="","",IFERROR(VLOOKUP($A102,Data_Raw!$A:$G,4,FALSE),""))</f>
        <v>KB증권</v>
      </c>
      <c r="B102" t="s">
        <v>2830</v>
      </c>
      <c r="C102" t="s">
        <v>2831</v>
      </c>
      <c r="D102" t="s">
        <v>2775</v>
      </c>
      <c r="E102" t="s">
        <v>2941</v>
      </c>
      <c r="F102" t="s">
        <v>2942</v>
      </c>
      <c r="G102" t="s">
        <v>2775</v>
      </c>
      <c r="H102" t="s">
        <v>747</v>
      </c>
      <c r="I102" t="s">
        <v>598</v>
      </c>
      <c r="J102">
        <v>3062991571.5117898</v>
      </c>
    </row>
    <row r="103" spans="1:13" x14ac:dyDescent="0.4">
      <c r="A103" t="str">
        <f ca="1">IF($A103="","",IFERROR(VLOOKUP($A103,Data_Raw!$A:$G,4,FALSE),""))</f>
        <v>KDB인프라자산운용</v>
      </c>
      <c r="B103" t="s">
        <v>2830</v>
      </c>
      <c r="C103" t="s">
        <v>2831</v>
      </c>
      <c r="D103" t="s">
        <v>2775</v>
      </c>
      <c r="E103" t="s">
        <v>2943</v>
      </c>
      <c r="F103" t="s">
        <v>2924</v>
      </c>
      <c r="G103" t="s">
        <v>2775</v>
      </c>
      <c r="H103" t="s">
        <v>2924</v>
      </c>
      <c r="I103" t="s">
        <v>598</v>
      </c>
      <c r="J103">
        <v>382155583.21685201</v>
      </c>
    </row>
    <row r="104" spans="1:13" x14ac:dyDescent="0.4">
      <c r="A104" t="str">
        <f ca="1">IF($A104="","",IFERROR(VLOOKUP($A104,Data_Raw!$A:$G,4,FALSE),""))</f>
        <v>Allianz Global Investors</v>
      </c>
      <c r="B104" t="s">
        <v>2830</v>
      </c>
      <c r="C104" t="s">
        <v>2831</v>
      </c>
      <c r="D104" t="s">
        <v>2775</v>
      </c>
      <c r="E104" t="s">
        <v>2944</v>
      </c>
      <c r="F104" t="s">
        <v>925</v>
      </c>
      <c r="G104" t="s">
        <v>2775</v>
      </c>
      <c r="H104" t="s">
        <v>925</v>
      </c>
      <c r="I104" t="s">
        <v>598</v>
      </c>
      <c r="J104">
        <v>588004510.44392502</v>
      </c>
    </row>
    <row r="105" spans="1:13" x14ac:dyDescent="0.4">
      <c r="A105" t="str">
        <f ca="1">IF($A105="","",IFERROR(VLOOKUP($A105,Data_Raw!$A:$G,4,FALSE),""))</f>
        <v>칸서스자산운용</v>
      </c>
      <c r="B105" t="s">
        <v>2945</v>
      </c>
      <c r="C105" t="s">
        <v>2946</v>
      </c>
      <c r="D105" t="s">
        <v>595</v>
      </c>
      <c r="E105" t="s">
        <v>2947</v>
      </c>
      <c r="F105" t="s">
        <v>2948</v>
      </c>
      <c r="G105" t="s">
        <v>595</v>
      </c>
      <c r="H105" t="s">
        <v>2949</v>
      </c>
      <c r="I105" t="s">
        <v>598</v>
      </c>
      <c r="J105">
        <v>1822026143.3096499</v>
      </c>
      <c r="K105">
        <v>6.91</v>
      </c>
      <c r="L105" t="s">
        <v>2950</v>
      </c>
      <c r="M105" t="s">
        <v>2951</v>
      </c>
    </row>
    <row r="106" spans="1:13" x14ac:dyDescent="0.4">
      <c r="A106" t="str">
        <f ca="1">IF($A106="","",IFERROR(VLOOKUP($A106,Data_Raw!$A:$G,4,FALSE),""))</f>
        <v>칸서스자산운용</v>
      </c>
      <c r="B106" t="s">
        <v>2945</v>
      </c>
      <c r="C106" t="s">
        <v>2946</v>
      </c>
      <c r="D106" t="s">
        <v>595</v>
      </c>
      <c r="E106" t="s">
        <v>2952</v>
      </c>
      <c r="F106" t="s">
        <v>2953</v>
      </c>
      <c r="G106" t="s">
        <v>595</v>
      </c>
      <c r="H106" t="s">
        <v>2954</v>
      </c>
      <c r="I106" t="s">
        <v>598</v>
      </c>
      <c r="J106">
        <v>287233333.32959902</v>
      </c>
      <c r="K106">
        <v>7.26</v>
      </c>
      <c r="L106" t="s">
        <v>2903</v>
      </c>
      <c r="M106" t="s">
        <v>2955</v>
      </c>
    </row>
    <row r="107" spans="1:13" x14ac:dyDescent="0.4">
      <c r="A107" t="str">
        <f ca="1">IF($A107="","",IFERROR(VLOOKUP($A107,Data_Raw!$A:$G,4,FALSE),""))</f>
        <v>KDB인프라자산운용</v>
      </c>
      <c r="B107" t="s">
        <v>2945</v>
      </c>
      <c r="C107" t="s">
        <v>2946</v>
      </c>
      <c r="D107" t="s">
        <v>595</v>
      </c>
      <c r="E107" t="s">
        <v>2956</v>
      </c>
      <c r="F107" t="s">
        <v>2957</v>
      </c>
      <c r="G107" t="s">
        <v>595</v>
      </c>
      <c r="H107" t="s">
        <v>2954</v>
      </c>
      <c r="I107" t="s">
        <v>598</v>
      </c>
      <c r="J107">
        <v>232133333.33031601</v>
      </c>
      <c r="K107">
        <v>6.97</v>
      </c>
      <c r="L107" t="s">
        <v>2903</v>
      </c>
      <c r="M107" t="s">
        <v>2873</v>
      </c>
    </row>
    <row r="108" spans="1:13" x14ac:dyDescent="0.4">
      <c r="A108" t="str">
        <f ca="1">IF($A108="","",IFERROR(VLOOKUP($A108,Data_Raw!$A:$G,4,FALSE),""))</f>
        <v>KDB산업은행</v>
      </c>
      <c r="B108" t="s">
        <v>2945</v>
      </c>
      <c r="C108" t="s">
        <v>2946</v>
      </c>
      <c r="D108" t="s">
        <v>595</v>
      </c>
      <c r="E108" t="s">
        <v>2958</v>
      </c>
      <c r="F108" t="s">
        <v>2959</v>
      </c>
      <c r="G108" t="s">
        <v>595</v>
      </c>
      <c r="H108" t="s">
        <v>2960</v>
      </c>
      <c r="I108" t="s">
        <v>598</v>
      </c>
      <c r="J108">
        <v>438733333.32762998</v>
      </c>
      <c r="K108">
        <v>7.17</v>
      </c>
      <c r="L108" t="s">
        <v>2903</v>
      </c>
      <c r="M108" t="s">
        <v>2961</v>
      </c>
    </row>
    <row r="109" spans="1:13" x14ac:dyDescent="0.4">
      <c r="A109" t="str">
        <f ca="1">IF($A109="","",IFERROR(VLOOKUP($A109,Data_Raw!$A:$G,4,FALSE),""))</f>
        <v>신한자산운용</v>
      </c>
      <c r="B109" t="s">
        <v>2945</v>
      </c>
      <c r="C109" t="s">
        <v>2946</v>
      </c>
      <c r="D109" t="s">
        <v>595</v>
      </c>
      <c r="E109" t="s">
        <v>2962</v>
      </c>
      <c r="F109" t="s">
        <v>2963</v>
      </c>
      <c r="G109" t="s">
        <v>595</v>
      </c>
      <c r="H109" t="s">
        <v>2964</v>
      </c>
      <c r="I109" t="s">
        <v>598</v>
      </c>
      <c r="J109">
        <v>209599999.99727499</v>
      </c>
      <c r="K109">
        <v>6.95</v>
      </c>
      <c r="L109" t="s">
        <v>2903</v>
      </c>
      <c r="M109" t="s">
        <v>2873</v>
      </c>
    </row>
    <row r="110" spans="1:13" x14ac:dyDescent="0.4">
      <c r="A110" t="str">
        <f ca="1">IF($A110="","",IFERROR(VLOOKUP($A110,Data_Raw!$A:$G,4,FALSE),""))</f>
        <v>KDB인프라자산운용</v>
      </c>
      <c r="B110" t="s">
        <v>2945</v>
      </c>
      <c r="C110" t="s">
        <v>2946</v>
      </c>
      <c r="D110" t="s">
        <v>595</v>
      </c>
      <c r="E110" t="s">
        <v>2965</v>
      </c>
      <c r="F110" t="s">
        <v>2966</v>
      </c>
      <c r="G110" t="s">
        <v>595</v>
      </c>
      <c r="H110" t="s">
        <v>2967</v>
      </c>
      <c r="I110" t="s">
        <v>598</v>
      </c>
      <c r="J110">
        <v>198222440.66409001</v>
      </c>
      <c r="K110">
        <v>6.66</v>
      </c>
      <c r="L110" t="s">
        <v>2968</v>
      </c>
      <c r="M110" t="s">
        <v>2969</v>
      </c>
    </row>
    <row r="111" spans="1:13" x14ac:dyDescent="0.4">
      <c r="A111" t="str">
        <f ca="1">IF($A111="","",IFERROR(VLOOKUP($A111,Data_Raw!$A:$G,4,FALSE),""))</f>
        <v>미래에셋자산운용</v>
      </c>
      <c r="B111" t="s">
        <v>2945</v>
      </c>
      <c r="C111" t="s">
        <v>2946</v>
      </c>
      <c r="D111" t="s">
        <v>595</v>
      </c>
      <c r="E111" t="s">
        <v>2970</v>
      </c>
      <c r="F111" t="s">
        <v>2971</v>
      </c>
      <c r="G111" t="s">
        <v>595</v>
      </c>
      <c r="H111" t="s">
        <v>2967</v>
      </c>
      <c r="I111" t="s">
        <v>598</v>
      </c>
      <c r="J111">
        <v>337346861.32894802</v>
      </c>
      <c r="K111">
        <v>5.34</v>
      </c>
      <c r="L111" t="s">
        <v>2835</v>
      </c>
      <c r="M111" t="s">
        <v>2972</v>
      </c>
    </row>
    <row r="112" spans="1:13" x14ac:dyDescent="0.4">
      <c r="A112" t="str">
        <f ca="1">IF($A112="","",IFERROR(VLOOKUP($A112,Data_Raw!$A:$G,4,FALSE),""))</f>
        <v>시몬느자산운용</v>
      </c>
      <c r="B112" t="s">
        <v>2945</v>
      </c>
      <c r="C112" t="s">
        <v>2946</v>
      </c>
      <c r="D112" t="s">
        <v>595</v>
      </c>
      <c r="E112" t="s">
        <v>2973</v>
      </c>
      <c r="F112" t="s">
        <v>2974</v>
      </c>
      <c r="G112" t="s">
        <v>595</v>
      </c>
      <c r="H112" t="s">
        <v>2975</v>
      </c>
      <c r="I112" t="s">
        <v>598</v>
      </c>
      <c r="J112">
        <v>388361459.66161799</v>
      </c>
      <c r="K112">
        <v>6.72</v>
      </c>
      <c r="L112" t="s">
        <v>2976</v>
      </c>
      <c r="M112" t="s">
        <v>2969</v>
      </c>
    </row>
    <row r="113" spans="1:13" x14ac:dyDescent="0.4">
      <c r="A113" t="str">
        <f ca="1">IF($A113="","",IFERROR(VLOOKUP($A113,Data_Raw!$A:$G,4,FALSE),""))</f>
        <v>신한은행</v>
      </c>
      <c r="B113" t="s">
        <v>2945</v>
      </c>
      <c r="C113" t="s">
        <v>2946</v>
      </c>
      <c r="D113" t="s">
        <v>595</v>
      </c>
      <c r="E113" t="s">
        <v>2977</v>
      </c>
      <c r="F113" t="s">
        <v>2978</v>
      </c>
      <c r="G113" t="s">
        <v>595</v>
      </c>
      <c r="H113" t="s">
        <v>2975</v>
      </c>
      <c r="I113" t="s">
        <v>598</v>
      </c>
      <c r="J113">
        <v>115458110.99849901</v>
      </c>
      <c r="K113">
        <v>6.63</v>
      </c>
      <c r="L113" t="s">
        <v>2979</v>
      </c>
      <c r="M113" t="s">
        <v>2980</v>
      </c>
    </row>
    <row r="114" spans="1:13" x14ac:dyDescent="0.4">
      <c r="A114" t="str">
        <f ca="1">IF($A114="","",IFERROR(VLOOKUP($A114,Data_Raw!$A:$G,4,FALSE),""))</f>
        <v>GSO</v>
      </c>
      <c r="B114" t="s">
        <v>2945</v>
      </c>
      <c r="C114" t="s">
        <v>2946</v>
      </c>
      <c r="D114" t="s">
        <v>595</v>
      </c>
      <c r="E114" t="s">
        <v>2981</v>
      </c>
      <c r="F114" t="s">
        <v>2982</v>
      </c>
      <c r="G114" t="s">
        <v>595</v>
      </c>
      <c r="H114" t="s">
        <v>2975</v>
      </c>
      <c r="I114" t="s">
        <v>598</v>
      </c>
      <c r="J114">
        <v>380809055.32838303</v>
      </c>
      <c r="K114">
        <v>6.61</v>
      </c>
      <c r="L114" t="s">
        <v>2976</v>
      </c>
      <c r="M114" t="s">
        <v>2980</v>
      </c>
    </row>
    <row r="115" spans="1:13" x14ac:dyDescent="0.4">
      <c r="A115" t="str">
        <f ca="1">IF($A115="","",IFERROR(VLOOKUP($A115,Data_Raw!$A:$G,4,FALSE),""))</f>
        <v>칸서스자산운용</v>
      </c>
      <c r="B115" t="s">
        <v>2945</v>
      </c>
      <c r="C115" t="s">
        <v>2946</v>
      </c>
      <c r="D115" t="s">
        <v>595</v>
      </c>
      <c r="E115" t="s">
        <v>2983</v>
      </c>
      <c r="F115" t="s">
        <v>2984</v>
      </c>
      <c r="G115" t="s">
        <v>595</v>
      </c>
      <c r="H115" t="s">
        <v>2985</v>
      </c>
      <c r="I115" t="s">
        <v>598</v>
      </c>
      <c r="J115">
        <v>30479769.9996038</v>
      </c>
      <c r="K115">
        <v>4.0199999999999996</v>
      </c>
      <c r="L115" t="s">
        <v>2986</v>
      </c>
      <c r="M115" t="s">
        <v>2987</v>
      </c>
    </row>
    <row r="116" spans="1:13" x14ac:dyDescent="0.4">
      <c r="A116" t="str">
        <f ca="1">IF($A116="","",IFERROR(VLOOKUP($A116,Data_Raw!$A:$G,4,FALSE),""))</f>
        <v>한화자산운용</v>
      </c>
      <c r="B116" t="s">
        <v>2945</v>
      </c>
      <c r="C116" t="s">
        <v>2946</v>
      </c>
      <c r="D116" t="s">
        <v>595</v>
      </c>
      <c r="E116" t="s">
        <v>2988</v>
      </c>
      <c r="F116" t="s">
        <v>2989</v>
      </c>
      <c r="G116" t="s">
        <v>595</v>
      </c>
      <c r="H116" t="s">
        <v>2985</v>
      </c>
      <c r="I116" t="s">
        <v>598</v>
      </c>
      <c r="J116">
        <v>220899999.99712801</v>
      </c>
      <c r="K116">
        <v>7.68</v>
      </c>
      <c r="L116" t="s">
        <v>2990</v>
      </c>
      <c r="M116" t="s">
        <v>2987</v>
      </c>
    </row>
    <row r="117" spans="1:13" x14ac:dyDescent="0.4">
      <c r="A117" t="str">
        <f ca="1">IF($A117="","",IFERROR(VLOOKUP($A117,Data_Raw!$A:$G,4,FALSE),""))</f>
        <v>KDB산업은행</v>
      </c>
      <c r="B117" t="s">
        <v>2945</v>
      </c>
      <c r="C117" t="s">
        <v>2946</v>
      </c>
      <c r="D117" t="s">
        <v>595</v>
      </c>
      <c r="E117" t="s">
        <v>2991</v>
      </c>
      <c r="F117" t="s">
        <v>2992</v>
      </c>
      <c r="G117" t="s">
        <v>595</v>
      </c>
      <c r="H117" t="s">
        <v>2985</v>
      </c>
      <c r="I117" t="s">
        <v>598</v>
      </c>
      <c r="J117">
        <v>247833333.33011201</v>
      </c>
      <c r="K117">
        <v>7.68</v>
      </c>
      <c r="L117" t="s">
        <v>2990</v>
      </c>
      <c r="M117" t="s">
        <v>2987</v>
      </c>
    </row>
    <row r="118" spans="1:13" x14ac:dyDescent="0.4">
      <c r="A118" t="str">
        <f ca="1">IF($A118="","",IFERROR(VLOOKUP($A118,Data_Raw!$A:$G,4,FALSE),""))</f>
        <v>칸서스자산운용</v>
      </c>
      <c r="B118" t="s">
        <v>2945</v>
      </c>
      <c r="C118" t="s">
        <v>2946</v>
      </c>
      <c r="D118" t="s">
        <v>595</v>
      </c>
      <c r="E118" t="s">
        <v>2993</v>
      </c>
      <c r="F118" t="s">
        <v>2994</v>
      </c>
      <c r="G118" t="s">
        <v>595</v>
      </c>
      <c r="H118" t="s">
        <v>2985</v>
      </c>
      <c r="I118" t="s">
        <v>598</v>
      </c>
      <c r="J118">
        <v>34962801.9995455</v>
      </c>
      <c r="K118">
        <v>4.0199999999999996</v>
      </c>
      <c r="L118" t="s">
        <v>2986</v>
      </c>
      <c r="M118" t="s">
        <v>2987</v>
      </c>
    </row>
    <row r="119" spans="1:13" x14ac:dyDescent="0.4">
      <c r="A119" t="str">
        <f ca="1">IF($A119="","",IFERROR(VLOOKUP($A119,Data_Raw!$A:$G,4,FALSE),""))</f>
        <v>현대자산운용</v>
      </c>
      <c r="B119" t="s">
        <v>2945</v>
      </c>
      <c r="C119" t="s">
        <v>2946</v>
      </c>
      <c r="D119" t="s">
        <v>595</v>
      </c>
      <c r="E119" t="s">
        <v>2995</v>
      </c>
      <c r="F119" t="s">
        <v>2996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2997</v>
      </c>
      <c r="M119" t="s">
        <v>2998</v>
      </c>
    </row>
    <row r="120" spans="1:13" x14ac:dyDescent="0.4">
      <c r="A120" t="str">
        <f ca="1">IF($A120="","",IFERROR(VLOOKUP($A120,Data_Raw!$A:$G,4,FALSE),""))</f>
        <v>KB증권</v>
      </c>
      <c r="B120" t="s">
        <v>2945</v>
      </c>
      <c r="C120" t="s">
        <v>2946</v>
      </c>
      <c r="D120" t="s">
        <v>595</v>
      </c>
      <c r="E120" t="s">
        <v>2999</v>
      </c>
      <c r="F120" t="s">
        <v>3000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3001</v>
      </c>
      <c r="M120" t="s">
        <v>2998</v>
      </c>
    </row>
    <row r="121" spans="1:13" x14ac:dyDescent="0.4">
      <c r="A121" t="str">
        <f ca="1">IF($A121="","",IFERROR(VLOOKUP($A121,Data_Raw!$A:$G,4,FALSE),""))</f>
        <v>KDB인프라자산운용</v>
      </c>
      <c r="B121" t="s">
        <v>2945</v>
      </c>
      <c r="C121" t="s">
        <v>2946</v>
      </c>
      <c r="D121" t="s">
        <v>595</v>
      </c>
      <c r="E121" t="s">
        <v>3002</v>
      </c>
      <c r="F121" t="s">
        <v>3003</v>
      </c>
      <c r="G121" t="s">
        <v>595</v>
      </c>
      <c r="H121" t="s">
        <v>2985</v>
      </c>
      <c r="I121" t="s">
        <v>598</v>
      </c>
      <c r="J121">
        <v>15837282.666460801</v>
      </c>
      <c r="K121">
        <v>3.2</v>
      </c>
      <c r="L121" t="s">
        <v>3004</v>
      </c>
      <c r="M121" t="s">
        <v>3005</v>
      </c>
    </row>
    <row r="122" spans="1:13" x14ac:dyDescent="0.4">
      <c r="A122" t="str">
        <f ca="1">IF($A122="","",IFERROR(VLOOKUP($A122,Data_Raw!$A:$G,4,FALSE),""))</f>
        <v>Pitango Venture Capital</v>
      </c>
      <c r="B122" t="s">
        <v>2945</v>
      </c>
      <c r="C122" t="s">
        <v>2946</v>
      </c>
      <c r="D122" t="s">
        <v>595</v>
      </c>
      <c r="E122" t="s">
        <v>3006</v>
      </c>
      <c r="F122" t="s">
        <v>3007</v>
      </c>
      <c r="G122" t="s">
        <v>595</v>
      </c>
      <c r="H122" t="s">
        <v>2985</v>
      </c>
      <c r="I122" t="s">
        <v>598</v>
      </c>
      <c r="J122">
        <v>7041623.3332417896</v>
      </c>
      <c r="K122">
        <v>3.21</v>
      </c>
      <c r="L122" t="s">
        <v>3004</v>
      </c>
      <c r="M122" t="s">
        <v>3005</v>
      </c>
    </row>
    <row r="123" spans="1:13" x14ac:dyDescent="0.4">
      <c r="A123" t="str">
        <f ca="1">IF($A123="","",IFERROR(VLOOKUP($A123,Data_Raw!$A:$G,4,FALSE),""))</f>
        <v>KTB자산운용</v>
      </c>
      <c r="B123" t="s">
        <v>2945</v>
      </c>
      <c r="C123" t="s">
        <v>2946</v>
      </c>
      <c r="D123" t="s">
        <v>595</v>
      </c>
      <c r="E123" t="s">
        <v>3008</v>
      </c>
      <c r="F123" t="s">
        <v>3009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3010</v>
      </c>
      <c r="M123" t="s">
        <v>3011</v>
      </c>
    </row>
    <row r="124" spans="1:13" x14ac:dyDescent="0.4">
      <c r="A124" t="str">
        <f ca="1">IF($A124="","",IFERROR(VLOOKUP($A124,Data_Raw!$A:$G,4,FALSE),""))</f>
        <v>KDB산업은행</v>
      </c>
      <c r="B124" t="s">
        <v>2945</v>
      </c>
      <c r="C124" t="s">
        <v>2946</v>
      </c>
      <c r="D124" t="s">
        <v>595</v>
      </c>
      <c r="E124" t="s">
        <v>3012</v>
      </c>
      <c r="F124" t="s">
        <v>3013</v>
      </c>
      <c r="G124" t="s">
        <v>595</v>
      </c>
      <c r="H124" t="s">
        <v>2985</v>
      </c>
      <c r="I124" t="s">
        <v>598</v>
      </c>
      <c r="J124">
        <v>233899999.996959</v>
      </c>
      <c r="K124">
        <v>6.86</v>
      </c>
      <c r="L124" t="s">
        <v>3014</v>
      </c>
      <c r="M124" t="s">
        <v>3005</v>
      </c>
    </row>
    <row r="125" spans="1:13" x14ac:dyDescent="0.4">
      <c r="A125" t="str">
        <f ca="1">IF($A125="","",IFERROR(VLOOKUP($A125,Data_Raw!$A:$G,4,FALSE),""))</f>
        <v>코레이트자산운용</v>
      </c>
      <c r="B125" t="s">
        <v>2945</v>
      </c>
      <c r="C125" t="s">
        <v>2946</v>
      </c>
      <c r="D125" t="s">
        <v>595</v>
      </c>
      <c r="E125" t="s">
        <v>3015</v>
      </c>
      <c r="F125" t="s">
        <v>3016</v>
      </c>
      <c r="G125" t="s">
        <v>595</v>
      </c>
      <c r="H125" t="s">
        <v>2985</v>
      </c>
      <c r="I125" t="s">
        <v>598</v>
      </c>
      <c r="J125">
        <v>202899999.99736199</v>
      </c>
      <c r="K125">
        <v>6.87</v>
      </c>
      <c r="L125" t="s">
        <v>3014</v>
      </c>
      <c r="M125" t="s">
        <v>3005</v>
      </c>
    </row>
    <row r="126" spans="1:13" x14ac:dyDescent="0.4">
      <c r="A126" t="str">
        <f ca="1">IF($A126="","",IFERROR(VLOOKUP($A126,Data_Raw!$A:$G,4,FALSE),""))</f>
        <v>이지스자산운용</v>
      </c>
      <c r="B126" t="s">
        <v>2945</v>
      </c>
      <c r="C126" t="s">
        <v>2946</v>
      </c>
      <c r="D126" t="s">
        <v>595</v>
      </c>
      <c r="E126" t="s">
        <v>3017</v>
      </c>
      <c r="F126" t="s">
        <v>3018</v>
      </c>
      <c r="G126" t="s">
        <v>595</v>
      </c>
      <c r="H126" t="s">
        <v>3019</v>
      </c>
      <c r="I126" t="s">
        <v>598</v>
      </c>
      <c r="J126">
        <v>1842666666.64271</v>
      </c>
      <c r="K126">
        <v>5.72</v>
      </c>
      <c r="L126" t="s">
        <v>3020</v>
      </c>
      <c r="M126" t="s">
        <v>3021</v>
      </c>
    </row>
    <row r="127" spans="1:13" x14ac:dyDescent="0.4">
      <c r="A127" t="str">
        <f ca="1">IF($A127="","",IFERROR(VLOOKUP($A127,Data_Raw!$A:$G,4,FALSE),""))</f>
        <v>교보악사자산운용</v>
      </c>
      <c r="B127" t="s">
        <v>2945</v>
      </c>
      <c r="C127" t="s">
        <v>2946</v>
      </c>
      <c r="D127" t="s">
        <v>595</v>
      </c>
      <c r="E127" t="s">
        <v>3022</v>
      </c>
      <c r="F127" t="s">
        <v>3023</v>
      </c>
      <c r="G127" t="s">
        <v>595</v>
      </c>
      <c r="H127" t="s">
        <v>3024</v>
      </c>
      <c r="I127" t="s">
        <v>598</v>
      </c>
      <c r="J127">
        <v>721340591.990623</v>
      </c>
      <c r="K127">
        <v>4.25</v>
      </c>
      <c r="L127" t="s">
        <v>3025</v>
      </c>
      <c r="M127" t="s">
        <v>3026</v>
      </c>
    </row>
    <row r="128" spans="1:13" x14ac:dyDescent="0.4">
      <c r="A128" t="str">
        <f ca="1">IF($A128="","",IFERROR(VLOOKUP($A128,Data_Raw!$A:$G,4,FALSE),""))</f>
        <v>한화자산운용</v>
      </c>
      <c r="B128" t="s">
        <v>2945</v>
      </c>
      <c r="C128" t="s">
        <v>2946</v>
      </c>
      <c r="D128" t="s">
        <v>595</v>
      </c>
      <c r="E128" t="s">
        <v>3027</v>
      </c>
      <c r="F128" t="s">
        <v>3028</v>
      </c>
      <c r="G128" t="s">
        <v>595</v>
      </c>
      <c r="H128" t="s">
        <v>3024</v>
      </c>
      <c r="I128" t="s">
        <v>598</v>
      </c>
      <c r="J128">
        <v>492789825.99359399</v>
      </c>
      <c r="K128">
        <v>5.86</v>
      </c>
      <c r="L128" t="s">
        <v>3029</v>
      </c>
      <c r="M128" t="s">
        <v>3026</v>
      </c>
    </row>
    <row r="129" spans="1:13" x14ac:dyDescent="0.4">
      <c r="A129" t="str">
        <f ca="1">IF($A129="","",IFERROR(VLOOKUP($A129,Data_Raw!$A:$G,4,FALSE),""))</f>
        <v>신한자산운용</v>
      </c>
      <c r="B129" t="s">
        <v>2945</v>
      </c>
      <c r="C129" t="s">
        <v>2946</v>
      </c>
      <c r="D129" t="s">
        <v>595</v>
      </c>
      <c r="E129" t="s">
        <v>3030</v>
      </c>
      <c r="F129" t="s">
        <v>3031</v>
      </c>
      <c r="G129" t="s">
        <v>595</v>
      </c>
      <c r="H129" t="s">
        <v>3024</v>
      </c>
      <c r="I129" t="s">
        <v>598</v>
      </c>
      <c r="J129">
        <v>1145868161.9851</v>
      </c>
      <c r="K129">
        <v>6.34</v>
      </c>
      <c r="L129" t="s">
        <v>3032</v>
      </c>
      <c r="M129" t="s">
        <v>3033</v>
      </c>
    </row>
    <row r="130" spans="1:13" x14ac:dyDescent="0.4">
      <c r="A130" t="str">
        <f ca="1">IF($A130="","",IFERROR(VLOOKUP($A130,Data_Raw!$A:$G,4,FALSE),""))</f>
        <v>메리츠대체투자운용</v>
      </c>
      <c r="B130" t="s">
        <v>2945</v>
      </c>
      <c r="C130" t="s">
        <v>2946</v>
      </c>
      <c r="D130" t="s">
        <v>595</v>
      </c>
      <c r="E130" t="s">
        <v>3034</v>
      </c>
      <c r="F130" t="s">
        <v>3035</v>
      </c>
      <c r="G130" t="s">
        <v>595</v>
      </c>
      <c r="H130" t="s">
        <v>3036</v>
      </c>
      <c r="I130" t="s">
        <v>598</v>
      </c>
      <c r="J130">
        <v>1385698097.6486499</v>
      </c>
      <c r="K130">
        <v>6.5</v>
      </c>
      <c r="L130" t="s">
        <v>3037</v>
      </c>
      <c r="M130" t="s">
        <v>3038</v>
      </c>
    </row>
    <row r="131" spans="1:13" x14ac:dyDescent="0.4">
      <c r="A131" t="str">
        <f ca="1">IF($A131="","",IFERROR(VLOOKUP($A131,Data_Raw!$A:$G,4,FALSE),""))</f>
        <v>미래에셋자산운용</v>
      </c>
      <c r="B131" t="s">
        <v>2945</v>
      </c>
      <c r="C131" t="s">
        <v>2946</v>
      </c>
      <c r="D131" t="s">
        <v>595</v>
      </c>
      <c r="E131" t="s">
        <v>3039</v>
      </c>
      <c r="F131" t="s">
        <v>3040</v>
      </c>
      <c r="G131" t="s">
        <v>595</v>
      </c>
      <c r="H131" t="s">
        <v>3041</v>
      </c>
      <c r="I131" t="s">
        <v>598</v>
      </c>
      <c r="J131">
        <v>2129333333.30565</v>
      </c>
      <c r="K131">
        <v>6.53</v>
      </c>
      <c r="L131" t="s">
        <v>2979</v>
      </c>
      <c r="M131" t="s">
        <v>3042</v>
      </c>
    </row>
    <row r="132" spans="1:13" x14ac:dyDescent="0.4">
      <c r="A132" t="str">
        <f ca="1">IF($A132="","",IFERROR(VLOOKUP($A132,Data_Raw!$A:$G,4,FALSE),""))</f>
        <v>KDB인프라자산운용</v>
      </c>
      <c r="B132" t="s">
        <v>2945</v>
      </c>
      <c r="C132" t="s">
        <v>2946</v>
      </c>
      <c r="D132" t="s">
        <v>595</v>
      </c>
      <c r="E132" t="s">
        <v>3043</v>
      </c>
      <c r="F132" t="s">
        <v>3044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3045</v>
      </c>
      <c r="M132" t="s">
        <v>3046</v>
      </c>
    </row>
    <row r="133" spans="1:13" x14ac:dyDescent="0.4">
      <c r="A133" t="str">
        <f ca="1">IF($A133="","",IFERROR(VLOOKUP($A133,Data_Raw!$A:$G,4,FALSE),""))</f>
        <v>신한은행</v>
      </c>
      <c r="B133" t="s">
        <v>2945</v>
      </c>
      <c r="C133" t="s">
        <v>2946</v>
      </c>
      <c r="D133" t="s">
        <v>595</v>
      </c>
      <c r="E133" t="s">
        <v>3047</v>
      </c>
      <c r="F133" t="s">
        <v>3048</v>
      </c>
      <c r="G133" t="s">
        <v>595</v>
      </c>
      <c r="H133" t="s">
        <v>3049</v>
      </c>
      <c r="I133" t="s">
        <v>598</v>
      </c>
      <c r="J133">
        <v>178984999.997673</v>
      </c>
      <c r="K133">
        <v>3.62</v>
      </c>
      <c r="L133" t="s">
        <v>2910</v>
      </c>
      <c r="M133" t="s">
        <v>3050</v>
      </c>
    </row>
    <row r="134" spans="1:13" x14ac:dyDescent="0.4">
      <c r="A134" t="str">
        <f ca="1">IF($A134="","",IFERROR(VLOOKUP($A134,Data_Raw!$A:$G,4,FALSE),""))</f>
        <v>Blackstone</v>
      </c>
      <c r="B134" t="s">
        <v>2945</v>
      </c>
      <c r="C134" t="s">
        <v>2946</v>
      </c>
      <c r="D134" t="s">
        <v>595</v>
      </c>
      <c r="E134" t="s">
        <v>3051</v>
      </c>
      <c r="F134" t="s">
        <v>3052</v>
      </c>
      <c r="G134" t="s">
        <v>595</v>
      </c>
      <c r="H134" t="s">
        <v>3049</v>
      </c>
      <c r="I134" t="s">
        <v>598</v>
      </c>
      <c r="J134">
        <v>1574099999.9795401</v>
      </c>
      <c r="K134">
        <v>6.77</v>
      </c>
      <c r="L134" t="s">
        <v>3053</v>
      </c>
      <c r="M134" t="s">
        <v>3050</v>
      </c>
    </row>
    <row r="135" spans="1:13" x14ac:dyDescent="0.4">
      <c r="A135" t="str">
        <f ca="1">IF($A135="","",IFERROR(VLOOKUP($A135,Data_Raw!$A:$G,4,FALSE),""))</f>
        <v>칸서스자산운용</v>
      </c>
      <c r="B135" t="s">
        <v>2945</v>
      </c>
      <c r="C135" t="s">
        <v>2946</v>
      </c>
      <c r="D135" t="s">
        <v>595</v>
      </c>
      <c r="E135" t="s">
        <v>3054</v>
      </c>
      <c r="F135" t="s">
        <v>3055</v>
      </c>
      <c r="G135" t="s">
        <v>595</v>
      </c>
      <c r="H135" t="s">
        <v>3056</v>
      </c>
      <c r="I135" t="s">
        <v>598</v>
      </c>
      <c r="J135">
        <v>620933333.325261</v>
      </c>
      <c r="K135">
        <v>6.19</v>
      </c>
      <c r="L135" t="s">
        <v>3057</v>
      </c>
      <c r="M135" t="s">
        <v>2969</v>
      </c>
    </row>
    <row r="136" spans="1:13" x14ac:dyDescent="0.4">
      <c r="A136" t="str">
        <f ca="1">IF($A136="","",IFERROR(VLOOKUP($A136,Data_Raw!$A:$G,4,FALSE),""))</f>
        <v>서울투자운용</v>
      </c>
      <c r="B136" t="s">
        <v>2945</v>
      </c>
      <c r="C136" t="s">
        <v>2946</v>
      </c>
      <c r="D136" t="s">
        <v>595</v>
      </c>
      <c r="E136" t="s">
        <v>3058</v>
      </c>
      <c r="F136" t="s">
        <v>3059</v>
      </c>
      <c r="G136" t="s">
        <v>595</v>
      </c>
      <c r="H136" t="s">
        <v>3056</v>
      </c>
      <c r="I136" t="s">
        <v>598</v>
      </c>
      <c r="J136">
        <v>640933333.325001</v>
      </c>
      <c r="K136">
        <v>6.12</v>
      </c>
      <c r="L136" t="s">
        <v>3060</v>
      </c>
      <c r="M136" t="s">
        <v>3061</v>
      </c>
    </row>
    <row r="137" spans="1:13" x14ac:dyDescent="0.4">
      <c r="A137" t="str">
        <f ca="1">IF($A137="","",IFERROR(VLOOKUP($A137,Data_Raw!$A:$G,4,FALSE),""))</f>
        <v>한국투자신탁운용</v>
      </c>
      <c r="B137" t="s">
        <v>2945</v>
      </c>
      <c r="C137" t="s">
        <v>2946</v>
      </c>
      <c r="D137" t="s">
        <v>595</v>
      </c>
      <c r="E137" t="s">
        <v>3062</v>
      </c>
      <c r="F137" t="s">
        <v>3063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3064</v>
      </c>
      <c r="M137" t="s">
        <v>3065</v>
      </c>
    </row>
    <row r="138" spans="1:13" x14ac:dyDescent="0.4">
      <c r="A138" t="str">
        <f ca="1">IF($A138="","",IFERROR(VLOOKUP($A138,Data_Raw!$A:$G,4,FALSE),""))</f>
        <v>리딩투자증권</v>
      </c>
      <c r="B138" t="s">
        <v>2945</v>
      </c>
      <c r="C138" t="s">
        <v>2946</v>
      </c>
      <c r="D138" t="s">
        <v>595</v>
      </c>
      <c r="E138" t="s">
        <v>3066</v>
      </c>
      <c r="F138" t="s">
        <v>3067</v>
      </c>
      <c r="G138" t="s">
        <v>595</v>
      </c>
      <c r="H138" t="s">
        <v>3056</v>
      </c>
      <c r="I138" t="s">
        <v>598</v>
      </c>
      <c r="J138">
        <v>770366666.65665197</v>
      </c>
      <c r="K138">
        <v>5.97</v>
      </c>
      <c r="L138" t="s">
        <v>3068</v>
      </c>
      <c r="M138" t="s">
        <v>3061</v>
      </c>
    </row>
    <row r="139" spans="1:13" x14ac:dyDescent="0.4">
      <c r="A139" t="str">
        <f ca="1">IF($A139="","",IFERROR(VLOOKUP($A139,Data_Raw!$A:$G,4,FALSE),""))</f>
        <v>한화자산운용</v>
      </c>
      <c r="B139" t="s">
        <v>2945</v>
      </c>
      <c r="C139" t="s">
        <v>2946</v>
      </c>
      <c r="D139" t="s">
        <v>595</v>
      </c>
      <c r="E139" t="s">
        <v>3069</v>
      </c>
      <c r="F139" t="s">
        <v>3070</v>
      </c>
      <c r="G139" t="s">
        <v>595</v>
      </c>
      <c r="H139" t="s">
        <v>3056</v>
      </c>
      <c r="I139" t="s">
        <v>598</v>
      </c>
      <c r="J139">
        <v>838566666.65576506</v>
      </c>
      <c r="K139">
        <v>6.18</v>
      </c>
      <c r="L139" t="s">
        <v>3057</v>
      </c>
      <c r="M139" t="s">
        <v>2969</v>
      </c>
    </row>
    <row r="140" spans="1:13" x14ac:dyDescent="0.4">
      <c r="A140" t="str">
        <f ca="1">IF($A140="","",IFERROR(VLOOKUP($A140,Data_Raw!$A:$G,4,FALSE),""))</f>
        <v>한화자산운용</v>
      </c>
      <c r="B140" t="s">
        <v>2945</v>
      </c>
      <c r="C140" t="s">
        <v>2946</v>
      </c>
      <c r="D140" t="s">
        <v>595</v>
      </c>
      <c r="E140" t="s">
        <v>3071</v>
      </c>
      <c r="F140" t="s">
        <v>3072</v>
      </c>
      <c r="G140" t="s">
        <v>595</v>
      </c>
      <c r="H140" t="s">
        <v>3056</v>
      </c>
      <c r="I140" t="s">
        <v>598</v>
      </c>
      <c r="J140">
        <v>482533333.32705998</v>
      </c>
      <c r="K140">
        <v>5.92</v>
      </c>
      <c r="L140" t="s">
        <v>3073</v>
      </c>
      <c r="M140" t="s">
        <v>3061</v>
      </c>
    </row>
    <row r="141" spans="1:13" x14ac:dyDescent="0.4">
      <c r="A141" t="str">
        <f ca="1">IF($A141="","",IFERROR(VLOOKUP($A141,Data_Raw!$A:$G,4,FALSE),""))</f>
        <v>한화자산운용</v>
      </c>
      <c r="B141" t="s">
        <v>2945</v>
      </c>
      <c r="C141" t="s">
        <v>2946</v>
      </c>
      <c r="D141" t="s">
        <v>595</v>
      </c>
      <c r="E141" t="s">
        <v>3074</v>
      </c>
      <c r="F141" t="s">
        <v>3075</v>
      </c>
      <c r="G141" t="s">
        <v>595</v>
      </c>
      <c r="H141" t="s">
        <v>3076</v>
      </c>
      <c r="I141" t="s">
        <v>598</v>
      </c>
      <c r="J141">
        <v>201766666.66404399</v>
      </c>
      <c r="K141">
        <v>6.7</v>
      </c>
      <c r="L141" t="s">
        <v>3077</v>
      </c>
      <c r="M141" t="s">
        <v>3078</v>
      </c>
    </row>
    <row r="142" spans="1:13" x14ac:dyDescent="0.4">
      <c r="A142" t="str">
        <f ca="1">IF($A142="","",IFERROR(VLOOKUP($A142,Data_Raw!$A:$G,4,FALSE),""))</f>
        <v>도미누스인베스트먼트</v>
      </c>
      <c r="B142" t="s">
        <v>2945</v>
      </c>
      <c r="C142" t="s">
        <v>2946</v>
      </c>
      <c r="D142" t="s">
        <v>595</v>
      </c>
      <c r="E142" t="s">
        <v>3079</v>
      </c>
      <c r="F142" t="s">
        <v>3080</v>
      </c>
      <c r="G142" t="s">
        <v>595</v>
      </c>
      <c r="H142" t="s">
        <v>3081</v>
      </c>
      <c r="I142" t="s">
        <v>598</v>
      </c>
      <c r="J142">
        <v>169666666.66446099</v>
      </c>
      <c r="K142">
        <v>6.88</v>
      </c>
      <c r="L142" t="s">
        <v>2889</v>
      </c>
      <c r="M142" t="s">
        <v>2880</v>
      </c>
    </row>
    <row r="143" spans="1:13" x14ac:dyDescent="0.4">
      <c r="A143" t="str">
        <f ca="1">IF($A143="","",IFERROR(VLOOKUP($A143,Data_Raw!$A:$G,4,FALSE),""))</f>
        <v>신한자산운용</v>
      </c>
      <c r="B143" t="s">
        <v>2945</v>
      </c>
      <c r="C143" t="s">
        <v>2946</v>
      </c>
      <c r="D143" t="s">
        <v>595</v>
      </c>
      <c r="E143" t="s">
        <v>3082</v>
      </c>
      <c r="F143" t="s">
        <v>3083</v>
      </c>
      <c r="G143" t="s">
        <v>595</v>
      </c>
      <c r="H143" t="s">
        <v>3081</v>
      </c>
      <c r="I143" t="s">
        <v>598</v>
      </c>
      <c r="J143">
        <v>372133333.32849598</v>
      </c>
      <c r="K143">
        <v>6.7</v>
      </c>
      <c r="L143" t="s">
        <v>3077</v>
      </c>
      <c r="M143" t="s">
        <v>3078</v>
      </c>
    </row>
    <row r="144" spans="1:13" x14ac:dyDescent="0.4">
      <c r="A144" t="str">
        <f ca="1">IF($A144="","",IFERROR(VLOOKUP($A144,Data_Raw!$A:$G,4,FALSE),""))</f>
        <v>Goldpoint</v>
      </c>
      <c r="B144" t="s">
        <v>2945</v>
      </c>
      <c r="C144" t="s">
        <v>2946</v>
      </c>
      <c r="D144" t="s">
        <v>595</v>
      </c>
      <c r="E144" t="s">
        <v>3084</v>
      </c>
      <c r="F144" t="s">
        <v>3085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3086</v>
      </c>
      <c r="M144" t="s">
        <v>3087</v>
      </c>
    </row>
    <row r="145" spans="1:13" x14ac:dyDescent="0.4">
      <c r="A145" t="str">
        <f ca="1">IF($A145="","",IFERROR(VLOOKUP($A145,Data_Raw!$A:$G,4,FALSE),""))</f>
        <v>교보악사자산운용</v>
      </c>
      <c r="B145" t="s">
        <v>2945</v>
      </c>
      <c r="C145" t="s">
        <v>2946</v>
      </c>
      <c r="D145" t="s">
        <v>595</v>
      </c>
      <c r="E145" t="s">
        <v>3088</v>
      </c>
      <c r="F145" t="s">
        <v>3089</v>
      </c>
      <c r="G145" t="s">
        <v>595</v>
      </c>
      <c r="H145" t="s">
        <v>3090</v>
      </c>
      <c r="I145" t="s">
        <v>598</v>
      </c>
      <c r="J145">
        <v>348333333.32880503</v>
      </c>
      <c r="K145">
        <v>6.99</v>
      </c>
      <c r="L145" t="s">
        <v>3091</v>
      </c>
      <c r="M145" t="s">
        <v>3092</v>
      </c>
    </row>
    <row r="146" spans="1:13" x14ac:dyDescent="0.4">
      <c r="A146" t="str">
        <f ca="1">IF($A146="","",IFERROR(VLOOKUP($A146,Data_Raw!$A:$G,4,FALSE),""))</f>
        <v>KDB인프라자산운용</v>
      </c>
      <c r="B146" t="s">
        <v>2945</v>
      </c>
      <c r="C146" t="s">
        <v>2946</v>
      </c>
      <c r="D146" t="s">
        <v>595</v>
      </c>
      <c r="E146" t="s">
        <v>3093</v>
      </c>
      <c r="F146" t="s">
        <v>3094</v>
      </c>
      <c r="G146" t="s">
        <v>595</v>
      </c>
      <c r="H146" t="s">
        <v>3090</v>
      </c>
      <c r="I146" t="s">
        <v>598</v>
      </c>
      <c r="J146">
        <v>387333333.32829797</v>
      </c>
      <c r="K146">
        <v>7.07</v>
      </c>
      <c r="L146" t="s">
        <v>3091</v>
      </c>
      <c r="M146" t="s">
        <v>3095</v>
      </c>
    </row>
    <row r="147" spans="1:13" x14ac:dyDescent="0.4">
      <c r="A147" t="str">
        <f ca="1">IF($A147="","",IFERROR(VLOOKUP($A147,Data_Raw!$A:$G,4,FALSE),""))</f>
        <v>Balderton Capital</v>
      </c>
      <c r="B147" t="s">
        <v>2945</v>
      </c>
      <c r="C147" t="s">
        <v>2946</v>
      </c>
      <c r="D147" t="s">
        <v>595</v>
      </c>
      <c r="E147" t="s">
        <v>3096</v>
      </c>
      <c r="F147" t="s">
        <v>3097</v>
      </c>
      <c r="G147" t="s">
        <v>595</v>
      </c>
      <c r="H147" t="s">
        <v>3090</v>
      </c>
      <c r="I147" t="s">
        <v>598</v>
      </c>
      <c r="J147">
        <v>559999999.99272001</v>
      </c>
      <c r="K147">
        <v>6.86</v>
      </c>
      <c r="L147" t="s">
        <v>3098</v>
      </c>
      <c r="M147" t="s">
        <v>3099</v>
      </c>
    </row>
    <row r="148" spans="1:13" x14ac:dyDescent="0.4">
      <c r="A148" t="str">
        <f ca="1">IF($A148="","",IFERROR(VLOOKUP($A148,Data_Raw!$A:$G,4,FALSE),""))</f>
        <v>Goldman Sachs</v>
      </c>
      <c r="B148" t="s">
        <v>2945</v>
      </c>
      <c r="C148" t="s">
        <v>2946</v>
      </c>
      <c r="D148" t="s">
        <v>595</v>
      </c>
      <c r="E148" t="s">
        <v>3100</v>
      </c>
      <c r="F148" t="s">
        <v>3101</v>
      </c>
      <c r="G148" t="s">
        <v>595</v>
      </c>
      <c r="H148" t="s">
        <v>3102</v>
      </c>
      <c r="I148" t="s">
        <v>598</v>
      </c>
      <c r="J148">
        <v>1790573652.6433899</v>
      </c>
      <c r="K148">
        <v>4.7</v>
      </c>
      <c r="L148" t="s">
        <v>3103</v>
      </c>
      <c r="M148" t="s">
        <v>3104</v>
      </c>
    </row>
    <row r="149" spans="1:13" x14ac:dyDescent="0.4">
      <c r="A149" t="str">
        <f ca="1">IF($A149="","",IFERROR(VLOOKUP($A149,Data_Raw!$A:$G,4,FALSE),""))</f>
        <v>흥국자산운용</v>
      </c>
      <c r="B149" t="s">
        <v>2945</v>
      </c>
      <c r="C149" t="s">
        <v>2946</v>
      </c>
      <c r="D149" t="s">
        <v>595</v>
      </c>
      <c r="E149" t="s">
        <v>3105</v>
      </c>
      <c r="F149" t="s">
        <v>3106</v>
      </c>
      <c r="G149" t="s">
        <v>595</v>
      </c>
      <c r="H149" t="s">
        <v>3102</v>
      </c>
      <c r="I149" t="s">
        <v>598</v>
      </c>
      <c r="J149">
        <v>166666666.6645</v>
      </c>
      <c r="K149">
        <v>4.7</v>
      </c>
      <c r="L149" t="s">
        <v>3060</v>
      </c>
      <c r="M149" t="s">
        <v>3104</v>
      </c>
    </row>
    <row r="150" spans="1:13" x14ac:dyDescent="0.4">
      <c r="A150" t="str">
        <f ca="1">IF($A150="","",IFERROR(VLOOKUP($A150,Data_Raw!$A:$G,4,FALSE),""))</f>
        <v>한화자산운용</v>
      </c>
      <c r="B150" t="s">
        <v>2945</v>
      </c>
      <c r="C150" t="s">
        <v>2946</v>
      </c>
      <c r="D150" t="s">
        <v>595</v>
      </c>
      <c r="E150" t="s">
        <v>3107</v>
      </c>
      <c r="F150" t="s">
        <v>3108</v>
      </c>
      <c r="G150" t="s">
        <v>595</v>
      </c>
      <c r="H150" t="s">
        <v>3102</v>
      </c>
      <c r="I150" t="s">
        <v>598</v>
      </c>
      <c r="J150">
        <v>113333333.33186001</v>
      </c>
      <c r="K150">
        <v>4.7</v>
      </c>
      <c r="L150" t="s">
        <v>3060</v>
      </c>
      <c r="M150" t="s">
        <v>3109</v>
      </c>
    </row>
    <row r="151" spans="1:13" x14ac:dyDescent="0.4">
      <c r="A151" t="str">
        <f ca="1">IF($A151="","",IFERROR(VLOOKUP($A151,Data_Raw!$A:$G,4,FALSE),""))</f>
        <v>신한자산운용</v>
      </c>
      <c r="B151" t="s">
        <v>2945</v>
      </c>
      <c r="C151" t="s">
        <v>2946</v>
      </c>
      <c r="D151" t="s">
        <v>595</v>
      </c>
      <c r="E151" t="s">
        <v>3110</v>
      </c>
      <c r="F151" t="s">
        <v>3111</v>
      </c>
      <c r="G151" t="s">
        <v>595</v>
      </c>
      <c r="H151" t="s">
        <v>3112</v>
      </c>
      <c r="I151" t="s">
        <v>598</v>
      </c>
      <c r="J151">
        <v>11070666.6665227</v>
      </c>
      <c r="K151">
        <v>3.75</v>
      </c>
      <c r="L151" t="s">
        <v>2899</v>
      </c>
      <c r="M151" t="s">
        <v>3113</v>
      </c>
    </row>
    <row r="152" spans="1:13" x14ac:dyDescent="0.4">
      <c r="A152" t="str">
        <f ca="1">IF($A152="","",IFERROR(VLOOKUP($A152,Data_Raw!$A:$G,4,FALSE),""))</f>
        <v>한화자산운용</v>
      </c>
      <c r="B152" t="s">
        <v>2945</v>
      </c>
      <c r="C152" t="s">
        <v>2946</v>
      </c>
      <c r="D152" t="s">
        <v>595</v>
      </c>
      <c r="E152" t="s">
        <v>3114</v>
      </c>
      <c r="F152" t="s">
        <v>3115</v>
      </c>
      <c r="G152" t="s">
        <v>595</v>
      </c>
      <c r="H152" t="s">
        <v>3112</v>
      </c>
      <c r="I152" t="s">
        <v>598</v>
      </c>
      <c r="J152">
        <v>1070333333.31942</v>
      </c>
      <c r="K152">
        <v>5.9</v>
      </c>
      <c r="L152" t="s">
        <v>3116</v>
      </c>
      <c r="M152" t="s">
        <v>3113</v>
      </c>
    </row>
    <row r="153" spans="1:13" x14ac:dyDescent="0.4">
      <c r="A153" t="str">
        <f ca="1">IF($A153="","",IFERROR(VLOOKUP($A153,Data_Raw!$A:$G,4,FALSE),""))</f>
        <v>한화자산운용</v>
      </c>
      <c r="B153" t="s">
        <v>2945</v>
      </c>
      <c r="C153" t="s">
        <v>2946</v>
      </c>
      <c r="D153" t="s">
        <v>595</v>
      </c>
      <c r="E153" t="s">
        <v>3117</v>
      </c>
      <c r="F153" t="s">
        <v>3118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2997</v>
      </c>
      <c r="M153" t="s">
        <v>3119</v>
      </c>
    </row>
    <row r="154" spans="1:13" x14ac:dyDescent="0.4">
      <c r="A154" t="str">
        <f ca="1">IF($A154="","",IFERROR(VLOOKUP($A154,Data_Raw!$A:$G,4,FALSE),""))</f>
        <v>한화자산운용</v>
      </c>
      <c r="B154" t="s">
        <v>2945</v>
      </c>
      <c r="C154" t="s">
        <v>2946</v>
      </c>
      <c r="D154" t="s">
        <v>595</v>
      </c>
      <c r="E154" t="s">
        <v>3120</v>
      </c>
      <c r="F154" t="s">
        <v>3121</v>
      </c>
      <c r="G154" t="s">
        <v>595</v>
      </c>
      <c r="H154" t="s">
        <v>3122</v>
      </c>
      <c r="I154" t="s">
        <v>598</v>
      </c>
      <c r="J154">
        <v>700526073.65755999</v>
      </c>
      <c r="K154">
        <v>7.48</v>
      </c>
      <c r="L154" t="s">
        <v>2903</v>
      </c>
      <c r="M154" t="s">
        <v>3123</v>
      </c>
    </row>
    <row r="155" spans="1:13" x14ac:dyDescent="0.4">
      <c r="A155" t="str">
        <f ca="1">IF($A155="","",IFERROR(VLOOKUP($A155,Data_Raw!$A:$G,4,FALSE),""))</f>
        <v>신한자산운용</v>
      </c>
      <c r="B155" t="s">
        <v>2945</v>
      </c>
      <c r="C155" t="s">
        <v>2946</v>
      </c>
      <c r="D155" t="s">
        <v>2775</v>
      </c>
      <c r="E155" t="s">
        <v>3124</v>
      </c>
      <c r="F155" t="s">
        <v>3125</v>
      </c>
      <c r="G155" t="s">
        <v>2775</v>
      </c>
      <c r="H155" t="s">
        <v>3126</v>
      </c>
      <c r="I155" t="s">
        <v>598</v>
      </c>
      <c r="J155">
        <v>3257755366.0795798</v>
      </c>
    </row>
    <row r="156" spans="1:13" x14ac:dyDescent="0.4">
      <c r="A156" t="str">
        <f ca="1">IF($A156="","",IFERROR(VLOOKUP($A156,Data_Raw!$A:$G,4,FALSE),""))</f>
        <v>IPI Partners</v>
      </c>
      <c r="B156" t="s">
        <v>2945</v>
      </c>
      <c r="C156" t="s">
        <v>2946</v>
      </c>
      <c r="D156" t="s">
        <v>2775</v>
      </c>
      <c r="E156" t="s">
        <v>3127</v>
      </c>
      <c r="F156" t="s">
        <v>3128</v>
      </c>
      <c r="G156" t="s">
        <v>2775</v>
      </c>
      <c r="H156" t="s">
        <v>3129</v>
      </c>
      <c r="I156" t="s">
        <v>598</v>
      </c>
      <c r="J156">
        <v>306554828.99684799</v>
      </c>
    </row>
    <row r="157" spans="1:13" x14ac:dyDescent="0.4">
      <c r="A157" t="str">
        <f ca="1">IF($A157="","",IFERROR(VLOOKUP($A157,Data_Raw!$A:$G,4,FALSE),""))</f>
        <v>국민은행</v>
      </c>
      <c r="B157" t="s">
        <v>2945</v>
      </c>
      <c r="C157" t="s">
        <v>2946</v>
      </c>
      <c r="D157" t="s">
        <v>2775</v>
      </c>
      <c r="E157" t="s">
        <v>3130</v>
      </c>
      <c r="F157" t="s">
        <v>3131</v>
      </c>
      <c r="G157" t="s">
        <v>2775</v>
      </c>
      <c r="H157" t="s">
        <v>679</v>
      </c>
      <c r="I157" t="s">
        <v>598</v>
      </c>
      <c r="J157">
        <v>95126471.909763396</v>
      </c>
    </row>
    <row r="158" spans="1:13" x14ac:dyDescent="0.4">
      <c r="A158" t="str">
        <f ca="1">IF($A158="","",IFERROR(VLOOKUP($A158,Data_Raw!$A:$G,4,FALSE),""))</f>
        <v>KDB산업은행</v>
      </c>
      <c r="B158" t="s">
        <v>2945</v>
      </c>
      <c r="C158" t="s">
        <v>2946</v>
      </c>
      <c r="D158" t="s">
        <v>2775</v>
      </c>
      <c r="E158" t="s">
        <v>3132</v>
      </c>
      <c r="F158" t="s">
        <v>3133</v>
      </c>
      <c r="G158" t="s">
        <v>2775</v>
      </c>
      <c r="H158" t="s">
        <v>679</v>
      </c>
      <c r="I158" t="s">
        <v>598</v>
      </c>
      <c r="J158">
        <v>116953436.35481299</v>
      </c>
    </row>
    <row r="159" spans="1:13" x14ac:dyDescent="0.4">
      <c r="A159" t="str">
        <f ca="1">IF($A159="","",IFERROR(VLOOKUP($A159,Data_Raw!$A:$G,4,FALSE),""))</f>
        <v>Blackstone</v>
      </c>
      <c r="B159" t="s">
        <v>2945</v>
      </c>
      <c r="C159" t="s">
        <v>2946</v>
      </c>
      <c r="D159" t="s">
        <v>2775</v>
      </c>
      <c r="E159" t="s">
        <v>3134</v>
      </c>
      <c r="F159" t="s">
        <v>3135</v>
      </c>
      <c r="G159" t="s">
        <v>2775</v>
      </c>
      <c r="H159" t="s">
        <v>3135</v>
      </c>
      <c r="I159" t="s">
        <v>598</v>
      </c>
      <c r="J159">
        <v>930910260.31359804</v>
      </c>
    </row>
    <row r="160" spans="1:13" x14ac:dyDescent="0.4">
      <c r="A160" t="str">
        <f ca="1">IF($A160="","",IFERROR(VLOOKUP($A160,Data_Raw!$A:$G,4,FALSE),""))</f>
        <v>현대인베스트먼트자산운용</v>
      </c>
      <c r="B160" t="s">
        <v>2945</v>
      </c>
      <c r="C160" t="s">
        <v>2946</v>
      </c>
      <c r="D160" t="s">
        <v>2775</v>
      </c>
      <c r="E160" t="s">
        <v>3136</v>
      </c>
      <c r="F160" t="s">
        <v>3137</v>
      </c>
      <c r="G160" t="s">
        <v>2775</v>
      </c>
      <c r="H160" t="s">
        <v>3137</v>
      </c>
      <c r="I160" t="s">
        <v>598</v>
      </c>
      <c r="J160">
        <v>766452227.60990298</v>
      </c>
    </row>
    <row r="161" spans="1:10" x14ac:dyDescent="0.4">
      <c r="A161" t="str">
        <f ca="1">IF($A161="","",IFERROR(VLOOKUP($A161,Data_Raw!$A:$G,4,FALSE),""))</f>
        <v>칸서스자산운용</v>
      </c>
      <c r="B161" t="s">
        <v>2945</v>
      </c>
      <c r="C161" t="s">
        <v>2946</v>
      </c>
      <c r="D161" t="s">
        <v>2775</v>
      </c>
      <c r="E161" t="s">
        <v>3138</v>
      </c>
      <c r="F161" t="s">
        <v>2960</v>
      </c>
      <c r="G161" t="s">
        <v>2775</v>
      </c>
      <c r="H161" t="s">
        <v>2960</v>
      </c>
      <c r="I161" t="s">
        <v>598</v>
      </c>
      <c r="J161">
        <v>1058347155.1138099</v>
      </c>
    </row>
    <row r="162" spans="1:10" x14ac:dyDescent="0.4">
      <c r="A162" t="str">
        <f ca="1">IF($A162="","",IFERROR(VLOOKUP($A162,Data_Raw!$A:$G,4,FALSE),""))</f>
        <v>리딩투자증권</v>
      </c>
      <c r="B162" t="s">
        <v>2945</v>
      </c>
      <c r="C162" t="s">
        <v>2946</v>
      </c>
      <c r="D162" t="s">
        <v>2775</v>
      </c>
      <c r="E162" t="s">
        <v>3139</v>
      </c>
      <c r="F162" t="s">
        <v>2967</v>
      </c>
      <c r="G162" t="s">
        <v>2775</v>
      </c>
      <c r="H162" t="s">
        <v>2967</v>
      </c>
      <c r="I162" t="s">
        <v>598</v>
      </c>
      <c r="J162">
        <v>319517154.29307997</v>
      </c>
    </row>
    <row r="163" spans="1:10" x14ac:dyDescent="0.4">
      <c r="A163" t="str">
        <f ca="1">IF($A163="","",IFERROR(VLOOKUP($A163,Data_Raw!$A:$G,4,FALSE),""))</f>
        <v>한화자산운용</v>
      </c>
      <c r="B163" t="s">
        <v>2945</v>
      </c>
      <c r="C163" t="s">
        <v>2946</v>
      </c>
      <c r="D163" t="s">
        <v>2775</v>
      </c>
      <c r="E163" t="s">
        <v>3140</v>
      </c>
      <c r="F163" t="s">
        <v>2985</v>
      </c>
      <c r="G163" t="s">
        <v>2775</v>
      </c>
      <c r="H163" t="s">
        <v>789</v>
      </c>
      <c r="I163" t="s">
        <v>598</v>
      </c>
      <c r="J163">
        <v>598213569.19895601</v>
      </c>
    </row>
    <row r="164" spans="1:10" x14ac:dyDescent="0.4">
      <c r="A164" t="str">
        <f ca="1">IF($A164="","",IFERROR(VLOOKUP($A164,Data_Raw!$A:$G,4,FALSE),""))</f>
        <v>한화자산운용</v>
      </c>
      <c r="B164" t="s">
        <v>2945</v>
      </c>
      <c r="C164" t="s">
        <v>2946</v>
      </c>
      <c r="D164" t="s">
        <v>2775</v>
      </c>
      <c r="E164" t="s">
        <v>3141</v>
      </c>
      <c r="F164" t="s">
        <v>3142</v>
      </c>
      <c r="G164" t="s">
        <v>2775</v>
      </c>
      <c r="H164" t="s">
        <v>3142</v>
      </c>
      <c r="I164" t="s">
        <v>598</v>
      </c>
      <c r="J164">
        <v>375005755.82555801</v>
      </c>
    </row>
    <row r="165" spans="1:10" x14ac:dyDescent="0.4">
      <c r="A165" t="str">
        <f ca="1">IF($A165="","",IFERROR(VLOOKUP($A165,Data_Raw!$A:$G,4,FALSE),""))</f>
        <v>캡스톤자산운용</v>
      </c>
      <c r="B165" t="s">
        <v>2945</v>
      </c>
      <c r="C165" t="s">
        <v>2946</v>
      </c>
      <c r="D165" t="s">
        <v>2775</v>
      </c>
      <c r="E165" t="s">
        <v>3143</v>
      </c>
      <c r="F165" t="s">
        <v>3144</v>
      </c>
      <c r="G165" t="s">
        <v>2775</v>
      </c>
      <c r="H165" t="s">
        <v>677</v>
      </c>
      <c r="I165" t="s">
        <v>598</v>
      </c>
      <c r="J165">
        <v>161398999.92553499</v>
      </c>
    </row>
    <row r="166" spans="1:10" x14ac:dyDescent="0.4">
      <c r="A166" t="str">
        <f ca="1">IF($A166="","",IFERROR(VLOOKUP($A166,Data_Raw!$A:$G,4,FALSE),""))</f>
        <v>신한자산운용</v>
      </c>
      <c r="B166" t="s">
        <v>2945</v>
      </c>
      <c r="C166" t="s">
        <v>2946</v>
      </c>
      <c r="D166" t="s">
        <v>2775</v>
      </c>
      <c r="E166" t="s">
        <v>3145</v>
      </c>
      <c r="F166" t="s">
        <v>3146</v>
      </c>
      <c r="G166" t="s">
        <v>2775</v>
      </c>
      <c r="H166" t="s">
        <v>677</v>
      </c>
      <c r="I166" t="s">
        <v>598</v>
      </c>
      <c r="J166">
        <v>161398999.92553499</v>
      </c>
    </row>
    <row r="167" spans="1:10" x14ac:dyDescent="0.4">
      <c r="A167" t="str">
        <f ca="1">IF($A167="","",IFERROR(VLOOKUP($A167,Data_Raw!$A:$G,4,FALSE),""))</f>
        <v>KDB산업은행</v>
      </c>
      <c r="B167" t="s">
        <v>2945</v>
      </c>
      <c r="C167" t="s">
        <v>2946</v>
      </c>
      <c r="D167" t="s">
        <v>2775</v>
      </c>
      <c r="E167" t="s">
        <v>3147</v>
      </c>
      <c r="F167" t="s">
        <v>3024</v>
      </c>
      <c r="G167" t="s">
        <v>2775</v>
      </c>
      <c r="H167" t="s">
        <v>3024</v>
      </c>
      <c r="I167" t="s">
        <v>598</v>
      </c>
      <c r="J167">
        <v>308903324.040618</v>
      </c>
    </row>
    <row r="168" spans="1:10" x14ac:dyDescent="0.4">
      <c r="A168" t="str">
        <f ca="1">IF($A168="","",IFERROR(VLOOKUP($A168,Data_Raw!$A:$G,4,FALSE),""))</f>
        <v>컴퍼니케이파트너스</v>
      </c>
      <c r="B168" t="s">
        <v>2945</v>
      </c>
      <c r="C168" t="s">
        <v>2946</v>
      </c>
      <c r="D168" t="s">
        <v>2775</v>
      </c>
      <c r="E168" t="s">
        <v>3148</v>
      </c>
      <c r="F168" t="s">
        <v>3149</v>
      </c>
      <c r="G168" t="s">
        <v>2775</v>
      </c>
      <c r="H168" t="s">
        <v>3041</v>
      </c>
      <c r="I168" t="s">
        <v>598</v>
      </c>
      <c r="J168">
        <v>698554691.86448503</v>
      </c>
    </row>
    <row r="169" spans="1:10" x14ac:dyDescent="0.4">
      <c r="A169" t="str">
        <f ca="1">IF($A169="","",IFERROR(VLOOKUP($A169,Data_Raw!$A:$G,4,FALSE),""))</f>
        <v>Ares Management</v>
      </c>
      <c r="B169" t="s">
        <v>2945</v>
      </c>
      <c r="C169" t="s">
        <v>2946</v>
      </c>
      <c r="D169" t="s">
        <v>2775</v>
      </c>
      <c r="E169" t="s">
        <v>3150</v>
      </c>
      <c r="F169" t="s">
        <v>3151</v>
      </c>
      <c r="G169" t="s">
        <v>2775</v>
      </c>
      <c r="H169" t="s">
        <v>3152</v>
      </c>
      <c r="I169" t="s">
        <v>598</v>
      </c>
      <c r="J169">
        <v>208901967.39648399</v>
      </c>
    </row>
    <row r="170" spans="1:10" x14ac:dyDescent="0.4">
      <c r="A170" t="str">
        <f ca="1">IF($A170="","",IFERROR(VLOOKUP($A170,Data_Raw!$A:$G,4,FALSE),""))</f>
        <v>교보악사자산운용</v>
      </c>
      <c r="B170" t="s">
        <v>2945</v>
      </c>
      <c r="C170" t="s">
        <v>2946</v>
      </c>
      <c r="D170" t="s">
        <v>2775</v>
      </c>
      <c r="E170" t="s">
        <v>3153</v>
      </c>
      <c r="F170" t="s">
        <v>3154</v>
      </c>
      <c r="G170" t="s">
        <v>2775</v>
      </c>
      <c r="H170" t="s">
        <v>3152</v>
      </c>
      <c r="I170" t="s">
        <v>598</v>
      </c>
      <c r="J170">
        <v>200928609.86225501</v>
      </c>
    </row>
    <row r="171" spans="1:10" x14ac:dyDescent="0.4">
      <c r="A171" t="str">
        <f ca="1">IF($A171="","",IFERROR(VLOOKUP($A171,Data_Raw!$A:$G,4,FALSE),""))</f>
        <v>이지스자산운용</v>
      </c>
      <c r="B171" t="s">
        <v>2945</v>
      </c>
      <c r="C171" t="s">
        <v>2946</v>
      </c>
      <c r="D171" t="s">
        <v>2775</v>
      </c>
      <c r="E171" t="s">
        <v>3155</v>
      </c>
      <c r="F171" t="s">
        <v>3156</v>
      </c>
      <c r="G171" t="s">
        <v>2775</v>
      </c>
      <c r="H171" t="s">
        <v>3157</v>
      </c>
      <c r="I171" t="s">
        <v>598</v>
      </c>
      <c r="J171">
        <v>187990432.35578901</v>
      </c>
    </row>
    <row r="172" spans="1:10" x14ac:dyDescent="0.4">
      <c r="A172" t="str">
        <f ca="1">IF($A172="","",IFERROR(VLOOKUP($A172,Data_Raw!$A:$G,4,FALSE),""))</f>
        <v>스톤브릿지벤처스</v>
      </c>
      <c r="B172" t="s">
        <v>2945</v>
      </c>
      <c r="C172" t="s">
        <v>2946</v>
      </c>
      <c r="D172" t="s">
        <v>2775</v>
      </c>
      <c r="E172" t="s">
        <v>3158</v>
      </c>
      <c r="F172" t="s">
        <v>3159</v>
      </c>
      <c r="G172" t="s">
        <v>2775</v>
      </c>
      <c r="H172" t="s">
        <v>3157</v>
      </c>
      <c r="I172" t="s">
        <v>598</v>
      </c>
      <c r="J172">
        <v>180815225.01394901</v>
      </c>
    </row>
    <row r="173" spans="1:10" x14ac:dyDescent="0.4">
      <c r="A173" t="str">
        <f ca="1">IF($A173="","",IFERROR(VLOOKUP($A173,Data_Raw!$A:$G,4,FALSE),""))</f>
        <v>PGIM</v>
      </c>
      <c r="B173" t="s">
        <v>2945</v>
      </c>
      <c r="C173" t="s">
        <v>2946</v>
      </c>
      <c r="D173" t="s">
        <v>2775</v>
      </c>
      <c r="E173" t="s">
        <v>3160</v>
      </c>
      <c r="F173" t="s">
        <v>3161</v>
      </c>
      <c r="G173" t="s">
        <v>2775</v>
      </c>
      <c r="H173" t="s">
        <v>3162</v>
      </c>
      <c r="I173" t="s">
        <v>598</v>
      </c>
      <c r="J173">
        <v>119663889.25304399</v>
      </c>
    </row>
    <row r="174" spans="1:10" x14ac:dyDescent="0.4">
      <c r="A174" t="str">
        <f ca="1">IF($A174="","",IFERROR(VLOOKUP($A174,Data_Raw!$A:$G,4,FALSE),""))</f>
        <v>IMM인베스트먼트</v>
      </c>
      <c r="B174" t="s">
        <v>2945</v>
      </c>
      <c r="C174" t="s">
        <v>2946</v>
      </c>
      <c r="D174" t="s">
        <v>2775</v>
      </c>
      <c r="E174" t="s">
        <v>3163</v>
      </c>
      <c r="F174" t="s">
        <v>3164</v>
      </c>
      <c r="G174" t="s">
        <v>2775</v>
      </c>
      <c r="H174" t="s">
        <v>3162</v>
      </c>
      <c r="I174" t="s">
        <v>598</v>
      </c>
      <c r="J174">
        <v>115096515.499037</v>
      </c>
    </row>
    <row r="175" spans="1:10" x14ac:dyDescent="0.4">
      <c r="A175" t="str">
        <f ca="1">IF($A175="","",IFERROR(VLOOKUP($A175,Data_Raw!$A:$G,4,FALSE),""))</f>
        <v>한화투자증권</v>
      </c>
      <c r="B175" t="s">
        <v>2945</v>
      </c>
      <c r="C175" t="s">
        <v>2946</v>
      </c>
      <c r="D175" t="s">
        <v>2775</v>
      </c>
      <c r="E175" t="s">
        <v>3165</v>
      </c>
      <c r="F175" t="s">
        <v>770</v>
      </c>
      <c r="G175" t="s">
        <v>2775</v>
      </c>
      <c r="H175" t="s">
        <v>770</v>
      </c>
      <c r="I175" t="s">
        <v>598</v>
      </c>
      <c r="J175">
        <v>930450916.73350406</v>
      </c>
    </row>
    <row r="176" spans="1:10" x14ac:dyDescent="0.4">
      <c r="A176" t="str">
        <f ca="1">IF($A176="","",IFERROR(VLOOKUP($A176,Data_Raw!$A:$G,4,FALSE),""))</f>
        <v>교보악사자산운용</v>
      </c>
      <c r="B176" t="s">
        <v>2945</v>
      </c>
      <c r="C176" t="s">
        <v>2946</v>
      </c>
      <c r="D176" t="s">
        <v>2775</v>
      </c>
      <c r="E176" t="s">
        <v>3166</v>
      </c>
      <c r="F176" t="s">
        <v>3049</v>
      </c>
      <c r="G176" t="s">
        <v>2775</v>
      </c>
      <c r="H176" t="s">
        <v>3049</v>
      </c>
      <c r="I176" t="s">
        <v>598</v>
      </c>
      <c r="J176">
        <v>769175711.53170097</v>
      </c>
    </row>
    <row r="177" spans="1:13" x14ac:dyDescent="0.4">
      <c r="A177" t="str">
        <f ca="1">IF($A177="","",IFERROR(VLOOKUP($A177,Data_Raw!$A:$G,4,FALSE),""))</f>
        <v>DCVC</v>
      </c>
      <c r="B177" t="s">
        <v>2945</v>
      </c>
      <c r="C177" t="s">
        <v>2946</v>
      </c>
      <c r="D177" t="s">
        <v>2775</v>
      </c>
      <c r="E177" t="s">
        <v>3167</v>
      </c>
      <c r="F177" t="s">
        <v>3056</v>
      </c>
      <c r="G177" t="s">
        <v>2775</v>
      </c>
      <c r="H177" t="s">
        <v>796</v>
      </c>
      <c r="I177" t="s">
        <v>598</v>
      </c>
      <c r="J177">
        <v>1451095630.7377999</v>
      </c>
    </row>
    <row r="178" spans="1:13" x14ac:dyDescent="0.4">
      <c r="A178" t="str">
        <f ca="1">IF($A178="","",IFERROR(VLOOKUP($A178,Data_Raw!$A:$G,4,FALSE),""))</f>
        <v>교보악사자산운용</v>
      </c>
      <c r="B178" t="s">
        <v>2945</v>
      </c>
      <c r="C178" t="s">
        <v>2946</v>
      </c>
      <c r="D178" t="s">
        <v>2775</v>
      </c>
      <c r="E178" t="s">
        <v>3168</v>
      </c>
      <c r="F178" t="s">
        <v>3169</v>
      </c>
      <c r="G178" t="s">
        <v>2775</v>
      </c>
      <c r="H178" t="s">
        <v>777</v>
      </c>
      <c r="I178" t="s">
        <v>598</v>
      </c>
      <c r="J178">
        <v>444737431.59138501</v>
      </c>
    </row>
    <row r="179" spans="1:13" x14ac:dyDescent="0.4">
      <c r="A179" t="str">
        <f ca="1">IF($A179="","",IFERROR(VLOOKUP($A179,Data_Raw!$A:$G,4,FALSE),""))</f>
        <v>한화자산운용</v>
      </c>
      <c r="B179" t="s">
        <v>2945</v>
      </c>
      <c r="C179" t="s">
        <v>2946</v>
      </c>
      <c r="D179" t="s">
        <v>2775</v>
      </c>
      <c r="E179" t="s">
        <v>3170</v>
      </c>
      <c r="F179" t="s">
        <v>3171</v>
      </c>
      <c r="G179" t="s">
        <v>2775</v>
      </c>
      <c r="H179" t="s">
        <v>774</v>
      </c>
      <c r="I179" t="s">
        <v>598</v>
      </c>
      <c r="J179">
        <v>770977250.537377</v>
      </c>
    </row>
    <row r="180" spans="1:13" x14ac:dyDescent="0.4">
      <c r="A180" t="str">
        <f ca="1">IF($A180="","",IFERROR(VLOOKUP($A180,Data_Raw!$A:$G,4,FALSE),""))</f>
        <v>KB자산운용</v>
      </c>
      <c r="B180" t="s">
        <v>2945</v>
      </c>
      <c r="C180" t="s">
        <v>2946</v>
      </c>
      <c r="D180" t="s">
        <v>2775</v>
      </c>
      <c r="E180" t="s">
        <v>3172</v>
      </c>
      <c r="F180" t="s">
        <v>767</v>
      </c>
      <c r="G180" t="s">
        <v>2775</v>
      </c>
      <c r="H180" t="s">
        <v>767</v>
      </c>
      <c r="I180" t="s">
        <v>598</v>
      </c>
      <c r="J180">
        <v>656682142.98662996</v>
      </c>
    </row>
    <row r="181" spans="1:13" x14ac:dyDescent="0.4">
      <c r="A181" t="str">
        <f ca="1">IF($A181="","",IFERROR(VLOOKUP($A181,Data_Raw!$A:$G,4,FALSE),""))</f>
        <v>유진자산운용</v>
      </c>
      <c r="B181" t="s">
        <v>2945</v>
      </c>
      <c r="C181" t="s">
        <v>2946</v>
      </c>
      <c r="D181" t="s">
        <v>2775</v>
      </c>
      <c r="E181" t="s">
        <v>2944</v>
      </c>
      <c r="F181" t="s">
        <v>925</v>
      </c>
      <c r="G181" t="s">
        <v>2775</v>
      </c>
      <c r="H181" t="s">
        <v>925</v>
      </c>
      <c r="I181" t="s">
        <v>598</v>
      </c>
      <c r="J181">
        <v>121071239.79639301</v>
      </c>
    </row>
    <row r="182" spans="1:13" x14ac:dyDescent="0.4">
      <c r="A182" t="str">
        <f ca="1">IF($A182="","",IFERROR(VLOOKUP($A182,Data_Raw!$A:$G,4,FALSE),""))</f>
        <v>Blackstone</v>
      </c>
      <c r="B182" t="s">
        <v>2945</v>
      </c>
      <c r="C182" t="s">
        <v>2946</v>
      </c>
      <c r="D182" t="s">
        <v>2775</v>
      </c>
      <c r="E182" t="s">
        <v>3173</v>
      </c>
      <c r="F182" t="s">
        <v>3174</v>
      </c>
      <c r="G182" t="s">
        <v>2775</v>
      </c>
      <c r="H182" t="s">
        <v>3174</v>
      </c>
      <c r="I182" t="s">
        <v>598</v>
      </c>
      <c r="J182">
        <v>548156521.11230695</v>
      </c>
    </row>
    <row r="183" spans="1:13" x14ac:dyDescent="0.4">
      <c r="A183" t="str">
        <f ca="1">IF($A183="","",IFERROR(VLOOKUP($A183,Data_Raw!$A:$G,4,FALSE),""))</f>
        <v>파인트리자산운용</v>
      </c>
      <c r="B183" t="s">
        <v>2945</v>
      </c>
      <c r="C183" t="s">
        <v>2946</v>
      </c>
      <c r="D183" t="s">
        <v>2775</v>
      </c>
      <c r="E183" t="s">
        <v>3175</v>
      </c>
      <c r="F183" t="s">
        <v>3112</v>
      </c>
      <c r="G183" t="s">
        <v>2775</v>
      </c>
      <c r="H183" t="s">
        <v>3112</v>
      </c>
      <c r="I183" t="s">
        <v>598</v>
      </c>
      <c r="J183">
        <v>348677612.619901</v>
      </c>
    </row>
    <row r="184" spans="1:13" x14ac:dyDescent="0.4">
      <c r="A184" t="str">
        <f ca="1">IF($A184="","",IFERROR(VLOOKUP($A184,Data_Raw!$A:$G,4,FALSE),""))</f>
        <v>신한자산운용</v>
      </c>
      <c r="B184" t="s">
        <v>2945</v>
      </c>
      <c r="C184" t="s">
        <v>2946</v>
      </c>
      <c r="D184" t="s">
        <v>2775</v>
      </c>
      <c r="E184" t="s">
        <v>3176</v>
      </c>
      <c r="F184" t="s">
        <v>758</v>
      </c>
      <c r="G184" t="s">
        <v>2775</v>
      </c>
      <c r="H184" t="s">
        <v>758</v>
      </c>
      <c r="I184" t="s">
        <v>598</v>
      </c>
      <c r="J184">
        <v>1400699834.6784899</v>
      </c>
    </row>
    <row r="185" spans="1:13" x14ac:dyDescent="0.4">
      <c r="A185" t="str">
        <f ca="1">IF($A185="","",IFERROR(VLOOKUP($A185,Data_Raw!$A:$G,4,FALSE),""))</f>
        <v>한화자산운용</v>
      </c>
      <c r="B185" t="s">
        <v>2945</v>
      </c>
      <c r="C185" t="s">
        <v>2946</v>
      </c>
      <c r="D185" t="s">
        <v>2775</v>
      </c>
      <c r="E185" t="s">
        <v>3177</v>
      </c>
      <c r="F185" t="s">
        <v>3178</v>
      </c>
      <c r="G185" t="s">
        <v>2775</v>
      </c>
      <c r="H185" t="s">
        <v>3179</v>
      </c>
      <c r="I185" t="s">
        <v>598</v>
      </c>
      <c r="J185">
        <v>911389787.03678501</v>
      </c>
    </row>
    <row r="186" spans="1:13" x14ac:dyDescent="0.4">
      <c r="A186" t="str">
        <f ca="1">IF($A186="","",IFERROR(VLOOKUP($A186,Data_Raw!$A:$G,4,FALSE),""))</f>
        <v>KDB산업은행</v>
      </c>
      <c r="B186" t="s">
        <v>3180</v>
      </c>
      <c r="C186" t="s">
        <v>3181</v>
      </c>
      <c r="D186" t="s">
        <v>595</v>
      </c>
      <c r="E186" t="s">
        <v>3182</v>
      </c>
      <c r="F186" t="s">
        <v>3183</v>
      </c>
      <c r="G186" t="s">
        <v>595</v>
      </c>
      <c r="H186" t="s">
        <v>3184</v>
      </c>
      <c r="I186" t="s">
        <v>598</v>
      </c>
      <c r="J186">
        <v>3007203333.3032598</v>
      </c>
      <c r="K186">
        <v>5.07</v>
      </c>
      <c r="L186" t="s">
        <v>2950</v>
      </c>
      <c r="M186" t="s">
        <v>3185</v>
      </c>
    </row>
    <row r="187" spans="1:13" x14ac:dyDescent="0.4">
      <c r="A187" t="str">
        <f ca="1">IF($A187="","",IFERROR(VLOOKUP($A187,Data_Raw!$A:$G,4,FALSE),""))</f>
        <v>캡스톤자산운용</v>
      </c>
      <c r="B187" t="s">
        <v>3180</v>
      </c>
      <c r="C187" t="s">
        <v>3181</v>
      </c>
      <c r="D187" t="s">
        <v>595</v>
      </c>
      <c r="E187" t="s">
        <v>3186</v>
      </c>
      <c r="F187" t="s">
        <v>3187</v>
      </c>
      <c r="G187" t="s">
        <v>595</v>
      </c>
      <c r="H187" t="s">
        <v>3188</v>
      </c>
      <c r="I187" t="s">
        <v>598</v>
      </c>
      <c r="J187">
        <v>140313333.33193001</v>
      </c>
      <c r="K187">
        <v>5.29</v>
      </c>
      <c r="L187" t="s">
        <v>2842</v>
      </c>
      <c r="M187" t="s">
        <v>3189</v>
      </c>
    </row>
    <row r="188" spans="1:13" x14ac:dyDescent="0.4">
      <c r="A188" t="str">
        <f ca="1">IF($A188="","",IFERROR(VLOOKUP($A188,Data_Raw!$A:$G,4,FALSE),""))</f>
        <v>한강에셋자산운용</v>
      </c>
      <c r="B188" t="s">
        <v>3180</v>
      </c>
      <c r="C188" t="s">
        <v>3181</v>
      </c>
      <c r="D188" t="s">
        <v>595</v>
      </c>
      <c r="E188" t="s">
        <v>3190</v>
      </c>
      <c r="F188" t="s">
        <v>3191</v>
      </c>
      <c r="G188" t="s">
        <v>595</v>
      </c>
      <c r="H188" t="s">
        <v>3188</v>
      </c>
      <c r="I188" t="s">
        <v>598</v>
      </c>
      <c r="J188">
        <v>71066666.665956005</v>
      </c>
      <c r="K188">
        <v>5.61</v>
      </c>
      <c r="L188" t="s">
        <v>3098</v>
      </c>
      <c r="M188" t="s">
        <v>3192</v>
      </c>
    </row>
    <row r="189" spans="1:13" x14ac:dyDescent="0.4">
      <c r="A189" t="str">
        <f ca="1">IF($A189="","",IFERROR(VLOOKUP($A189,Data_Raw!$A:$G,4,FALSE),""))</f>
        <v>인마크자산운용</v>
      </c>
      <c r="B189" t="s">
        <v>3180</v>
      </c>
      <c r="C189" t="s">
        <v>3181</v>
      </c>
      <c r="D189" t="s">
        <v>595</v>
      </c>
      <c r="E189" t="s">
        <v>3193</v>
      </c>
      <c r="F189" t="s">
        <v>3194</v>
      </c>
      <c r="G189" t="s">
        <v>595</v>
      </c>
      <c r="H189" t="s">
        <v>3195</v>
      </c>
      <c r="I189" t="s">
        <v>598</v>
      </c>
      <c r="J189">
        <v>3796399999.9620399</v>
      </c>
      <c r="K189">
        <v>4.7699999999999996</v>
      </c>
      <c r="L189" t="s">
        <v>3196</v>
      </c>
      <c r="M189" t="s">
        <v>3197</v>
      </c>
    </row>
    <row r="190" spans="1:13" x14ac:dyDescent="0.4">
      <c r="A190" t="str">
        <f ca="1">IF($A190="","",IFERROR(VLOOKUP($A190,Data_Raw!$A:$G,4,FALSE),""))</f>
        <v>Alcentra</v>
      </c>
      <c r="B190" t="s">
        <v>3180</v>
      </c>
      <c r="C190" t="s">
        <v>3181</v>
      </c>
      <c r="D190" t="s">
        <v>595</v>
      </c>
      <c r="E190" t="s">
        <v>3198</v>
      </c>
      <c r="F190" t="s">
        <v>3199</v>
      </c>
      <c r="G190" t="s">
        <v>595</v>
      </c>
      <c r="H190" t="s">
        <v>2916</v>
      </c>
      <c r="I190" t="s">
        <v>598</v>
      </c>
      <c r="J190">
        <v>3626999999.9637299</v>
      </c>
      <c r="K190">
        <v>6.62</v>
      </c>
      <c r="L190" t="s">
        <v>3200</v>
      </c>
      <c r="M190" t="s">
        <v>3201</v>
      </c>
    </row>
    <row r="191" spans="1:13" x14ac:dyDescent="0.4">
      <c r="A191" t="str">
        <f ca="1">IF($A191="","",IFERROR(VLOOKUP($A191,Data_Raw!$A:$G,4,FALSE),""))</f>
        <v>현대인베스트먼트자산운용</v>
      </c>
      <c r="B191" t="s">
        <v>3180</v>
      </c>
      <c r="C191" t="s">
        <v>3181</v>
      </c>
      <c r="D191" t="s">
        <v>595</v>
      </c>
      <c r="E191" t="s">
        <v>3202</v>
      </c>
      <c r="F191" t="s">
        <v>3203</v>
      </c>
      <c r="G191" t="s">
        <v>595</v>
      </c>
      <c r="H191" t="s">
        <v>2916</v>
      </c>
      <c r="I191" t="s">
        <v>598</v>
      </c>
      <c r="J191">
        <v>983999999.99015999</v>
      </c>
      <c r="K191">
        <v>4.07</v>
      </c>
      <c r="L191" t="s">
        <v>3091</v>
      </c>
      <c r="M191" t="s">
        <v>3204</v>
      </c>
    </row>
    <row r="192" spans="1:13" x14ac:dyDescent="0.4">
      <c r="A192" t="str">
        <f ca="1">IF($A192="","",IFERROR(VLOOKUP($A192,Data_Raw!$A:$G,4,FALSE),""))</f>
        <v>KB자산운용</v>
      </c>
      <c r="B192" t="s">
        <v>3180</v>
      </c>
      <c r="C192" t="s">
        <v>3181</v>
      </c>
      <c r="D192" t="s">
        <v>595</v>
      </c>
      <c r="E192" t="s">
        <v>3205</v>
      </c>
      <c r="F192" t="s">
        <v>3206</v>
      </c>
      <c r="G192" t="s">
        <v>595</v>
      </c>
      <c r="H192" t="s">
        <v>2916</v>
      </c>
      <c r="I192" t="s">
        <v>598</v>
      </c>
      <c r="J192">
        <v>1390333333.3194301</v>
      </c>
      <c r="K192">
        <v>7.62</v>
      </c>
      <c r="L192" t="s">
        <v>3207</v>
      </c>
      <c r="M192" t="s">
        <v>3204</v>
      </c>
    </row>
    <row r="193" spans="1:13" x14ac:dyDescent="0.4">
      <c r="A193" t="str">
        <f ca="1">IF($A193="","",IFERROR(VLOOKUP($A193,Data_Raw!$A:$G,4,FALSE),""))</f>
        <v>KDB인프라자산운용</v>
      </c>
      <c r="B193" t="s">
        <v>3180</v>
      </c>
      <c r="C193" t="s">
        <v>3181</v>
      </c>
      <c r="D193" t="s">
        <v>595</v>
      </c>
      <c r="E193" t="s">
        <v>3208</v>
      </c>
      <c r="F193" t="s">
        <v>3209</v>
      </c>
      <c r="G193" t="s">
        <v>595</v>
      </c>
      <c r="H193" t="s">
        <v>3210</v>
      </c>
      <c r="I193" t="s">
        <v>598</v>
      </c>
      <c r="J193">
        <v>3600666666.6306601</v>
      </c>
      <c r="K193">
        <v>7.51</v>
      </c>
      <c r="L193" t="s">
        <v>3211</v>
      </c>
      <c r="M193" t="s">
        <v>3212</v>
      </c>
    </row>
    <row r="194" spans="1:13" x14ac:dyDescent="0.4">
      <c r="A194" t="str">
        <f ca="1">IF($A194="","",IFERROR(VLOOKUP($A194,Data_Raw!$A:$G,4,FALSE),""))</f>
        <v>소프트뱅크벤처스아시아</v>
      </c>
      <c r="B194" t="s">
        <v>3180</v>
      </c>
      <c r="C194" t="s">
        <v>3181</v>
      </c>
      <c r="D194" t="s">
        <v>595</v>
      </c>
      <c r="E194" t="s">
        <v>3213</v>
      </c>
      <c r="F194" t="s">
        <v>3214</v>
      </c>
      <c r="G194" t="s">
        <v>595</v>
      </c>
      <c r="H194" t="s">
        <v>3210</v>
      </c>
      <c r="I194" t="s">
        <v>598</v>
      </c>
      <c r="J194">
        <v>2138999999.97861</v>
      </c>
      <c r="K194">
        <v>6.84</v>
      </c>
      <c r="L194" t="s">
        <v>3215</v>
      </c>
      <c r="M194" t="s">
        <v>3216</v>
      </c>
    </row>
    <row r="195" spans="1:13" x14ac:dyDescent="0.4">
      <c r="A195" t="str">
        <f ca="1">IF($A195="","",IFERROR(VLOOKUP($A195,Data_Raw!$A:$G,4,FALSE),""))</f>
        <v>Hedosophia Partners</v>
      </c>
      <c r="B195" t="s">
        <v>3180</v>
      </c>
      <c r="C195" t="s">
        <v>3181</v>
      </c>
      <c r="D195" t="s">
        <v>595</v>
      </c>
      <c r="E195" t="s">
        <v>3217</v>
      </c>
      <c r="F195" t="s">
        <v>3218</v>
      </c>
      <c r="G195" t="s">
        <v>595</v>
      </c>
      <c r="H195" t="s">
        <v>3219</v>
      </c>
      <c r="I195" t="s">
        <v>598</v>
      </c>
      <c r="J195">
        <v>609299999.99390697</v>
      </c>
      <c r="K195">
        <v>6.1</v>
      </c>
      <c r="L195" t="s">
        <v>3220</v>
      </c>
      <c r="M195" t="s">
        <v>3221</v>
      </c>
    </row>
    <row r="196" spans="1:13" x14ac:dyDescent="0.4">
      <c r="A196" t="str">
        <f ca="1">IF($A196="","",IFERROR(VLOOKUP($A196,Data_Raw!$A:$G,4,FALSE),""))</f>
        <v>현대인베스트먼트자산운용</v>
      </c>
      <c r="B196" t="s">
        <v>3180</v>
      </c>
      <c r="C196" t="s">
        <v>3181</v>
      </c>
      <c r="D196" t="s">
        <v>595</v>
      </c>
      <c r="E196" t="s">
        <v>3222</v>
      </c>
      <c r="F196" t="s">
        <v>3223</v>
      </c>
      <c r="G196" t="s">
        <v>595</v>
      </c>
      <c r="H196" t="s">
        <v>3219</v>
      </c>
      <c r="I196" t="s">
        <v>598</v>
      </c>
      <c r="J196">
        <v>622799999.99377203</v>
      </c>
      <c r="K196">
        <v>6.08</v>
      </c>
      <c r="L196" t="s">
        <v>3220</v>
      </c>
      <c r="M196" t="s">
        <v>3224</v>
      </c>
    </row>
    <row r="197" spans="1:13" x14ac:dyDescent="0.4">
      <c r="A197" t="str">
        <f ca="1">IF($A197="","",IFERROR(VLOOKUP($A197,Data_Raw!$A:$G,4,FALSE),""))</f>
        <v>신한자산운용</v>
      </c>
      <c r="B197" t="s">
        <v>3180</v>
      </c>
      <c r="C197" t="s">
        <v>3181</v>
      </c>
      <c r="D197" t="s">
        <v>595</v>
      </c>
      <c r="E197" t="s">
        <v>3225</v>
      </c>
      <c r="F197" t="s">
        <v>3226</v>
      </c>
      <c r="G197" t="s">
        <v>595</v>
      </c>
      <c r="H197" t="s">
        <v>3219</v>
      </c>
      <c r="I197" t="s">
        <v>598</v>
      </c>
      <c r="J197">
        <v>543346549.32790005</v>
      </c>
      <c r="K197">
        <v>6.31</v>
      </c>
      <c r="L197" t="s">
        <v>3227</v>
      </c>
      <c r="M197" t="s">
        <v>3228</v>
      </c>
    </row>
    <row r="198" spans="1:13" x14ac:dyDescent="0.4">
      <c r="A198" t="str">
        <f ca="1">IF($A198="","",IFERROR(VLOOKUP($A198,Data_Raw!$A:$G,4,FALSE),""))</f>
        <v>Blackstone</v>
      </c>
      <c r="B198" t="s">
        <v>3180</v>
      </c>
      <c r="C198" t="s">
        <v>3181</v>
      </c>
      <c r="D198" t="s">
        <v>595</v>
      </c>
      <c r="E198" t="s">
        <v>3229</v>
      </c>
      <c r="F198" t="s">
        <v>3230</v>
      </c>
      <c r="G198" t="s">
        <v>595</v>
      </c>
      <c r="H198" t="s">
        <v>3231</v>
      </c>
      <c r="I198" t="s">
        <v>598</v>
      </c>
      <c r="J198">
        <v>586699999.994133</v>
      </c>
      <c r="K198">
        <v>5.99</v>
      </c>
      <c r="L198" t="s">
        <v>3232</v>
      </c>
      <c r="M198" t="s">
        <v>3233</v>
      </c>
    </row>
    <row r="199" spans="1:13" x14ac:dyDescent="0.4">
      <c r="A199" t="str">
        <f ca="1">IF($A199="","",IFERROR(VLOOKUP($A199,Data_Raw!$A:$G,4,FALSE),""))</f>
        <v>교보악사자산운용</v>
      </c>
      <c r="B199" t="s">
        <v>3180</v>
      </c>
      <c r="C199" t="s">
        <v>3181</v>
      </c>
      <c r="D199" t="s">
        <v>2775</v>
      </c>
      <c r="E199" t="s">
        <v>3124</v>
      </c>
      <c r="F199" t="s">
        <v>3125</v>
      </c>
      <c r="G199" t="s">
        <v>2775</v>
      </c>
      <c r="H199" t="s">
        <v>3126</v>
      </c>
      <c r="I199" t="s">
        <v>598</v>
      </c>
      <c r="J199">
        <v>5219026680.0872097</v>
      </c>
    </row>
    <row r="200" spans="1:13" x14ac:dyDescent="0.4">
      <c r="A200" t="str">
        <f ca="1">IF($A200="","",IFERROR(VLOOKUP($A200,Data_Raw!$A:$G,4,FALSE),""))</f>
        <v>NH-Amundi자산운용</v>
      </c>
      <c r="B200" t="s">
        <v>3180</v>
      </c>
      <c r="C200" t="s">
        <v>3181</v>
      </c>
      <c r="D200" t="s">
        <v>2775</v>
      </c>
      <c r="E200" t="s">
        <v>3234</v>
      </c>
      <c r="F200" t="s">
        <v>3235</v>
      </c>
      <c r="G200" t="s">
        <v>2775</v>
      </c>
      <c r="H200" t="s">
        <v>3126</v>
      </c>
      <c r="I200" t="s">
        <v>598</v>
      </c>
      <c r="J200">
        <v>155962424.11990699</v>
      </c>
    </row>
    <row r="201" spans="1:13" x14ac:dyDescent="0.4">
      <c r="A201" t="str">
        <f ca="1">IF($A201="","",IFERROR(VLOOKUP($A201,Data_Raw!$A:$G,4,FALSE),""))</f>
        <v>Morgan Stanley</v>
      </c>
      <c r="B201" t="s">
        <v>3180</v>
      </c>
      <c r="C201" t="s">
        <v>3181</v>
      </c>
      <c r="D201" t="s">
        <v>2775</v>
      </c>
      <c r="E201" t="s">
        <v>3236</v>
      </c>
      <c r="F201" t="s">
        <v>3237</v>
      </c>
      <c r="G201" t="s">
        <v>2775</v>
      </c>
      <c r="H201" t="s">
        <v>3237</v>
      </c>
      <c r="I201" t="s">
        <v>598</v>
      </c>
      <c r="J201">
        <v>1248905223.6257801</v>
      </c>
    </row>
    <row r="202" spans="1:13" x14ac:dyDescent="0.4">
      <c r="A202" t="str">
        <f ca="1">IF($A202="","",IFERROR(VLOOKUP($A202,Data_Raw!$A:$G,4,FALSE),""))</f>
        <v>신한은행</v>
      </c>
      <c r="B202" t="s">
        <v>3180</v>
      </c>
      <c r="C202" t="s">
        <v>3181</v>
      </c>
      <c r="D202" t="s">
        <v>2775</v>
      </c>
      <c r="E202" t="s">
        <v>3238</v>
      </c>
      <c r="F202" t="s">
        <v>3239</v>
      </c>
      <c r="G202" t="s">
        <v>2775</v>
      </c>
      <c r="H202" t="s">
        <v>798</v>
      </c>
      <c r="I202" t="s">
        <v>598</v>
      </c>
      <c r="J202">
        <v>1016628281.1874</v>
      </c>
    </row>
    <row r="203" spans="1:13" x14ac:dyDescent="0.4">
      <c r="A203" t="str">
        <f ca="1">IF($A203="","",IFERROR(VLOOKUP($A203,Data_Raw!$A:$G,4,FALSE),""))</f>
        <v>한화자산운용</v>
      </c>
      <c r="B203" t="s">
        <v>3180</v>
      </c>
      <c r="C203" t="s">
        <v>3181</v>
      </c>
      <c r="D203" t="s">
        <v>2775</v>
      </c>
      <c r="E203" t="s">
        <v>3240</v>
      </c>
      <c r="F203" t="s">
        <v>3241</v>
      </c>
      <c r="G203" t="s">
        <v>2775</v>
      </c>
      <c r="H203" t="s">
        <v>747</v>
      </c>
      <c r="I203" t="s">
        <v>598</v>
      </c>
      <c r="J203">
        <v>1339518521.6584699</v>
      </c>
    </row>
    <row r="204" spans="1:13" x14ac:dyDescent="0.4">
      <c r="A204" t="str">
        <f ca="1">IF($A204="","",IFERROR(VLOOKUP($A204,Data_Raw!$A:$G,4,FALSE),""))</f>
        <v>현대인베스트먼트자산운용</v>
      </c>
      <c r="B204" t="s">
        <v>3180</v>
      </c>
      <c r="C204" t="s">
        <v>3181</v>
      </c>
      <c r="D204" t="s">
        <v>2775</v>
      </c>
      <c r="E204" t="s">
        <v>2941</v>
      </c>
      <c r="F204" t="s">
        <v>2942</v>
      </c>
      <c r="G204" t="s">
        <v>2775</v>
      </c>
      <c r="H204" t="s">
        <v>747</v>
      </c>
      <c r="I204" t="s">
        <v>598</v>
      </c>
      <c r="J204">
        <v>1770981938.9235899</v>
      </c>
    </row>
    <row r="205" spans="1:13" x14ac:dyDescent="0.4">
      <c r="A205" t="str">
        <f ca="1">IF($A205="","",IFERROR(VLOOKUP($A205,Data_Raw!$A:$G,4,FALSE),""))</f>
        <v>한화투자증권</v>
      </c>
      <c r="B205" t="s">
        <v>3180</v>
      </c>
      <c r="C205" t="s">
        <v>3181</v>
      </c>
      <c r="D205" t="s">
        <v>2775</v>
      </c>
      <c r="E205" t="s">
        <v>3242</v>
      </c>
      <c r="F205" t="s">
        <v>3243</v>
      </c>
      <c r="G205" t="s">
        <v>2775</v>
      </c>
      <c r="H205" t="s">
        <v>3243</v>
      </c>
      <c r="I205" t="s">
        <v>598</v>
      </c>
      <c r="J205">
        <v>1843479919.8081701</v>
      </c>
    </row>
    <row r="206" spans="1:13" x14ac:dyDescent="0.4">
      <c r="A206" t="str">
        <f ca="1">IF($A206="","",IFERROR(VLOOKUP($A206,Data_Raw!$A:$G,4,FALSE),""))</f>
        <v>교보악사자산운용</v>
      </c>
      <c r="B206" t="s">
        <v>3180</v>
      </c>
      <c r="C206" t="s">
        <v>3181</v>
      </c>
      <c r="D206" t="s">
        <v>2775</v>
      </c>
      <c r="E206" t="s">
        <v>3244</v>
      </c>
      <c r="F206" t="s">
        <v>3219</v>
      </c>
      <c r="G206" t="s">
        <v>2775</v>
      </c>
      <c r="H206" t="s">
        <v>794</v>
      </c>
      <c r="I206" t="s">
        <v>598</v>
      </c>
      <c r="J206">
        <v>932058969.13987899</v>
      </c>
    </row>
    <row r="207" spans="1:13" x14ac:dyDescent="0.4">
      <c r="A207" t="str">
        <f ca="1">IF($A207="","",IFERROR(VLOOKUP($A207,Data_Raw!$A:$G,4,FALSE),""))</f>
        <v>신한자산운용</v>
      </c>
      <c r="B207" t="s">
        <v>3245</v>
      </c>
      <c r="C207" t="s">
        <v>3246</v>
      </c>
      <c r="D207" t="s">
        <v>595</v>
      </c>
      <c r="E207" t="s">
        <v>3247</v>
      </c>
      <c r="F207" t="s">
        <v>3248</v>
      </c>
      <c r="G207" t="s">
        <v>595</v>
      </c>
      <c r="H207" t="s">
        <v>3249</v>
      </c>
      <c r="I207" t="s">
        <v>598</v>
      </c>
      <c r="J207">
        <v>10036799999.598499</v>
      </c>
      <c r="K207">
        <v>5.41</v>
      </c>
      <c r="L207" t="s">
        <v>3250</v>
      </c>
      <c r="M207" t="s">
        <v>3251</v>
      </c>
    </row>
    <row r="208" spans="1:13" x14ac:dyDescent="0.4">
      <c r="A208" t="str">
        <f ca="1">IF($A208="","",IFERROR(VLOOKUP($A208,Data_Raw!$A:$G,4,FALSE),""))</f>
        <v>다비하나인프라펀드자산운용</v>
      </c>
      <c r="B208" t="s">
        <v>3252</v>
      </c>
      <c r="C208" t="s">
        <v>3253</v>
      </c>
      <c r="D208" t="s">
        <v>595</v>
      </c>
      <c r="E208" t="s">
        <v>3254</v>
      </c>
      <c r="F208" t="s">
        <v>3255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3256</v>
      </c>
      <c r="M208" t="s">
        <v>3257</v>
      </c>
    </row>
    <row r="209" spans="1:13" x14ac:dyDescent="0.4">
      <c r="A209" t="str">
        <f ca="1">IF($A209="","",IFERROR(VLOOKUP($A209,Data_Raw!$A:$G,4,FALSE),""))</f>
        <v>교보악사자산운용</v>
      </c>
      <c r="B209" t="s">
        <v>3252</v>
      </c>
      <c r="C209" t="s">
        <v>3253</v>
      </c>
      <c r="D209" t="s">
        <v>2775</v>
      </c>
      <c r="E209" t="s">
        <v>3258</v>
      </c>
      <c r="F209" t="s">
        <v>818</v>
      </c>
      <c r="G209" t="s">
        <v>2775</v>
      </c>
      <c r="H209" t="s">
        <v>818</v>
      </c>
      <c r="I209" t="s">
        <v>598</v>
      </c>
      <c r="J209">
        <v>442602331.24559999</v>
      </c>
    </row>
    <row r="210" spans="1:13" x14ac:dyDescent="0.4">
      <c r="A210" t="str">
        <f ca="1">IF($A210="","",IFERROR(VLOOKUP($A210,Data_Raw!$A:$G,4,FALSE),""))</f>
        <v>삼성자산운용</v>
      </c>
      <c r="B210" t="s">
        <v>824</v>
      </c>
      <c r="C210" t="s">
        <v>3259</v>
      </c>
      <c r="D210" t="s">
        <v>595</v>
      </c>
      <c r="E210" t="s">
        <v>3260</v>
      </c>
      <c r="F210" t="s">
        <v>3261</v>
      </c>
      <c r="G210" t="s">
        <v>595</v>
      </c>
      <c r="H210" t="s">
        <v>3262</v>
      </c>
      <c r="I210" t="s">
        <v>598</v>
      </c>
      <c r="J210">
        <v>589432112.93254304</v>
      </c>
      <c r="K210">
        <v>4.79</v>
      </c>
      <c r="L210" t="s">
        <v>3263</v>
      </c>
      <c r="M210" t="s">
        <v>3264</v>
      </c>
    </row>
    <row r="211" spans="1:13" x14ac:dyDescent="0.4">
      <c r="A211" t="str">
        <f ca="1">IF($A211="","",IFERROR(VLOOKUP($A211,Data_Raw!$A:$G,4,FALSE),""))</f>
        <v>마스턴투자운용</v>
      </c>
      <c r="B211" t="s">
        <v>824</v>
      </c>
      <c r="C211" t="s">
        <v>3259</v>
      </c>
      <c r="D211" t="s">
        <v>595</v>
      </c>
      <c r="E211" t="s">
        <v>3265</v>
      </c>
      <c r="F211" t="s">
        <v>3266</v>
      </c>
      <c r="G211" t="s">
        <v>595</v>
      </c>
      <c r="H211" t="s">
        <v>3267</v>
      </c>
      <c r="I211" t="s">
        <v>598</v>
      </c>
      <c r="J211">
        <v>19729799997.742001</v>
      </c>
      <c r="K211">
        <v>4.3</v>
      </c>
      <c r="L211" t="s">
        <v>3268</v>
      </c>
      <c r="M211" t="s">
        <v>3269</v>
      </c>
    </row>
    <row r="212" spans="1:13" x14ac:dyDescent="0.4">
      <c r="A212" t="str">
        <f ca="1">IF($A212="","",IFERROR(VLOOKUP($A212,Data_Raw!$A:$G,4,FALSE),""))</f>
        <v>이지스자산운용</v>
      </c>
      <c r="B212" t="s">
        <v>824</v>
      </c>
      <c r="C212" t="s">
        <v>3259</v>
      </c>
      <c r="D212" t="s">
        <v>595</v>
      </c>
      <c r="E212" t="s">
        <v>3270</v>
      </c>
      <c r="F212" t="s">
        <v>3271</v>
      </c>
      <c r="G212" t="s">
        <v>595</v>
      </c>
      <c r="H212" t="s">
        <v>3267</v>
      </c>
      <c r="I212" t="s">
        <v>598</v>
      </c>
      <c r="J212">
        <v>7855199999.1010199</v>
      </c>
      <c r="K212">
        <v>4.9039999999999999</v>
      </c>
      <c r="L212" t="s">
        <v>3272</v>
      </c>
      <c r="M212" t="s">
        <v>3273</v>
      </c>
    </row>
    <row r="213" spans="1:13" x14ac:dyDescent="0.4">
      <c r="A213" t="str">
        <f ca="1">IF($A213="","",IFERROR(VLOOKUP($A213,Data_Raw!$A:$G,4,FALSE),""))</f>
        <v>Blackstone</v>
      </c>
      <c r="B213" t="s">
        <v>824</v>
      </c>
      <c r="C213" t="s">
        <v>3259</v>
      </c>
      <c r="D213" t="s">
        <v>595</v>
      </c>
      <c r="E213" t="s">
        <v>3274</v>
      </c>
      <c r="F213" t="s">
        <v>3275</v>
      </c>
      <c r="G213" t="s">
        <v>595</v>
      </c>
      <c r="H213" t="s">
        <v>3276</v>
      </c>
      <c r="I213" t="s">
        <v>598</v>
      </c>
      <c r="J213">
        <v>45818099994.756401</v>
      </c>
      <c r="K213">
        <v>5.1779999999999999</v>
      </c>
      <c r="L213" t="s">
        <v>3277</v>
      </c>
      <c r="M213" t="s">
        <v>3278</v>
      </c>
    </row>
    <row r="214" spans="1:13" x14ac:dyDescent="0.4">
      <c r="A214" t="str">
        <f ca="1">IF($A214="","",IFERROR(VLOOKUP($A214,Data_Raw!$A:$G,4,FALSE),""))</f>
        <v>현대인베스트먼트자산운용</v>
      </c>
      <c r="B214" t="s">
        <v>824</v>
      </c>
      <c r="C214" t="s">
        <v>3259</v>
      </c>
      <c r="D214" t="s">
        <v>595</v>
      </c>
      <c r="E214" t="s">
        <v>3279</v>
      </c>
      <c r="F214" t="s">
        <v>3280</v>
      </c>
      <c r="G214" t="s">
        <v>595</v>
      </c>
      <c r="H214" t="s">
        <v>3281</v>
      </c>
      <c r="I214" t="s">
        <v>598</v>
      </c>
      <c r="J214">
        <v>30183299996.5457</v>
      </c>
      <c r="K214">
        <v>4.2960000000000003</v>
      </c>
      <c r="L214" t="s">
        <v>3277</v>
      </c>
      <c r="M214" t="s">
        <v>3282</v>
      </c>
    </row>
    <row r="215" spans="1:13" x14ac:dyDescent="0.4">
      <c r="A215" t="str">
        <f ca="1">IF($A215="","",IFERROR(VLOOKUP($A215,Data_Raw!$A:$G,4,FALSE),""))</f>
        <v>한화자산운용</v>
      </c>
      <c r="B215" t="s">
        <v>824</v>
      </c>
      <c r="C215" t="s">
        <v>3259</v>
      </c>
      <c r="D215" t="s">
        <v>595</v>
      </c>
      <c r="E215" t="s">
        <v>3283</v>
      </c>
      <c r="F215" t="s">
        <v>3284</v>
      </c>
      <c r="G215" t="s">
        <v>595</v>
      </c>
      <c r="H215" t="s">
        <v>3285</v>
      </c>
      <c r="I215" t="s">
        <v>598</v>
      </c>
      <c r="J215">
        <v>29154599996.663399</v>
      </c>
      <c r="K215">
        <v>5.923</v>
      </c>
      <c r="L215" t="s">
        <v>3268</v>
      </c>
      <c r="M215" t="s">
        <v>3286</v>
      </c>
    </row>
    <row r="216" spans="1:13" x14ac:dyDescent="0.4">
      <c r="A216" t="str">
        <f ca="1">IF($A216="","",IFERROR(VLOOKUP($A216,Data_Raw!$A:$G,4,FALSE),""))</f>
        <v>신한자산운용</v>
      </c>
      <c r="B216" t="s">
        <v>824</v>
      </c>
      <c r="C216" t="s">
        <v>3259</v>
      </c>
      <c r="D216" t="s">
        <v>595</v>
      </c>
      <c r="E216" t="s">
        <v>3287</v>
      </c>
      <c r="F216" t="s">
        <v>3288</v>
      </c>
      <c r="G216" t="s">
        <v>595</v>
      </c>
      <c r="H216" t="s">
        <v>3262</v>
      </c>
      <c r="I216" t="s">
        <v>598</v>
      </c>
      <c r="J216">
        <v>22702567884.401798</v>
      </c>
      <c r="K216">
        <v>4.79</v>
      </c>
      <c r="L216" t="s">
        <v>3263</v>
      </c>
      <c r="M216" t="s">
        <v>3289</v>
      </c>
    </row>
    <row r="217" spans="1:13" x14ac:dyDescent="0.4">
      <c r="A217" t="str">
        <f ca="1">IF($A217="","",IFERROR(VLOOKUP($A217,Data_Raw!$A:$G,4,FALSE),""))</f>
        <v>한화자산운용</v>
      </c>
      <c r="B217" t="s">
        <v>824</v>
      </c>
      <c r="C217" t="s">
        <v>3259</v>
      </c>
      <c r="D217" t="s">
        <v>595</v>
      </c>
      <c r="E217" t="s">
        <v>3290</v>
      </c>
      <c r="F217" t="s">
        <v>3291</v>
      </c>
      <c r="G217" t="s">
        <v>595</v>
      </c>
      <c r="H217" t="s">
        <v>3292</v>
      </c>
      <c r="I217" t="s">
        <v>598</v>
      </c>
      <c r="J217">
        <v>11175299998.721001</v>
      </c>
      <c r="K217">
        <v>5.21</v>
      </c>
      <c r="L217" t="s">
        <v>3293</v>
      </c>
      <c r="M217" t="s">
        <v>3294</v>
      </c>
    </row>
    <row r="218" spans="1:13" x14ac:dyDescent="0.4">
      <c r="A218" t="str">
        <f ca="1">IF($A218="","",IFERROR(VLOOKUP($A218,Data_Raw!$A:$G,4,FALSE),""))</f>
        <v>다비하나인프라펀드자산운용</v>
      </c>
      <c r="B218" t="s">
        <v>824</v>
      </c>
      <c r="C218" t="s">
        <v>3259</v>
      </c>
      <c r="D218" t="s">
        <v>595</v>
      </c>
      <c r="E218" t="s">
        <v>3295</v>
      </c>
      <c r="F218" t="s">
        <v>3296</v>
      </c>
      <c r="G218" t="s">
        <v>595</v>
      </c>
      <c r="H218" t="s">
        <v>3142</v>
      </c>
      <c r="I218" t="s">
        <v>598</v>
      </c>
      <c r="J218">
        <v>8020529999.0820904</v>
      </c>
      <c r="K218">
        <v>4.33</v>
      </c>
      <c r="L218" t="s">
        <v>2917</v>
      </c>
      <c r="M218" t="s">
        <v>3021</v>
      </c>
    </row>
    <row r="219" spans="1:13" x14ac:dyDescent="0.4">
      <c r="A219" t="str">
        <f ca="1">IF($A219="","",IFERROR(VLOOKUP($A219,Data_Raw!$A:$G,4,FALSE),""))</f>
        <v>하나자산신탁</v>
      </c>
      <c r="B219" t="s">
        <v>824</v>
      </c>
      <c r="C219" t="s">
        <v>3259</v>
      </c>
      <c r="D219" t="s">
        <v>595</v>
      </c>
      <c r="E219" t="s">
        <v>3297</v>
      </c>
      <c r="F219" t="s">
        <v>3298</v>
      </c>
      <c r="G219" t="s">
        <v>595</v>
      </c>
      <c r="H219" t="s">
        <v>3299</v>
      </c>
      <c r="I219" t="s">
        <v>598</v>
      </c>
      <c r="J219">
        <v>21374099997.553902</v>
      </c>
      <c r="K219">
        <v>5.5460000000000003</v>
      </c>
      <c r="L219" t="s">
        <v>3300</v>
      </c>
      <c r="M219" t="s">
        <v>3301</v>
      </c>
    </row>
    <row r="220" spans="1:13" x14ac:dyDescent="0.4">
      <c r="A220" t="str">
        <f ca="1">IF($A220="","",IFERROR(VLOOKUP($A220,Data_Raw!$A:$G,4,FALSE),""))</f>
        <v>코람코자산신탁</v>
      </c>
      <c r="B220" t="s">
        <v>824</v>
      </c>
      <c r="C220" t="s">
        <v>3259</v>
      </c>
      <c r="D220" t="s">
        <v>2775</v>
      </c>
      <c r="E220" t="s">
        <v>3302</v>
      </c>
      <c r="F220" t="s">
        <v>3267</v>
      </c>
      <c r="G220" t="s">
        <v>2775</v>
      </c>
      <c r="H220" t="s">
        <v>3267</v>
      </c>
      <c r="I220" t="s">
        <v>598</v>
      </c>
      <c r="J220">
        <v>181968689.744605</v>
      </c>
    </row>
    <row r="221" spans="1:13" x14ac:dyDescent="0.4">
      <c r="A221" t="str">
        <f ca="1">IF($A221="","",IFERROR(VLOOKUP($A221,Data_Raw!$A:$G,4,FALSE),""))</f>
        <v>현대인베스트먼트자산운용</v>
      </c>
      <c r="B221" t="s">
        <v>824</v>
      </c>
      <c r="C221" t="s">
        <v>3259</v>
      </c>
      <c r="D221" t="s">
        <v>2775</v>
      </c>
      <c r="E221" t="s">
        <v>3303</v>
      </c>
      <c r="F221" t="s">
        <v>3304</v>
      </c>
      <c r="G221" t="s">
        <v>2775</v>
      </c>
      <c r="H221" t="s">
        <v>3292</v>
      </c>
      <c r="I221" t="s">
        <v>598</v>
      </c>
      <c r="J221">
        <v>132802233.453192</v>
      </c>
    </row>
    <row r="222" spans="1:13" x14ac:dyDescent="0.4">
      <c r="A222" t="str">
        <f ca="1">IF($A222="","",IFERROR(VLOOKUP($A222,Data_Raw!$A:$G,4,FALSE),""))</f>
        <v>현대인베스트먼트자산운용</v>
      </c>
      <c r="B222" t="s">
        <v>824</v>
      </c>
      <c r="C222" t="s">
        <v>3259</v>
      </c>
      <c r="D222" t="s">
        <v>2775</v>
      </c>
      <c r="E222" t="s">
        <v>3305</v>
      </c>
      <c r="F222" t="s">
        <v>3276</v>
      </c>
      <c r="G222" t="s">
        <v>2775</v>
      </c>
      <c r="H222" t="s">
        <v>3276</v>
      </c>
      <c r="I222" t="s">
        <v>598</v>
      </c>
      <c r="J222">
        <v>424331783.951168</v>
      </c>
    </row>
    <row r="223" spans="1:13" x14ac:dyDescent="0.4">
      <c r="A223" t="str">
        <f ca="1">IF($A223="","",IFERROR(VLOOKUP($A223,Data_Raw!$A:$G,4,FALSE),""))</f>
        <v>Pitango Venture Capital</v>
      </c>
      <c r="B223" t="s">
        <v>824</v>
      </c>
      <c r="C223" t="s">
        <v>3259</v>
      </c>
      <c r="D223" t="s">
        <v>2775</v>
      </c>
      <c r="E223" t="s">
        <v>3306</v>
      </c>
      <c r="F223" t="s">
        <v>3281</v>
      </c>
      <c r="G223" t="s">
        <v>2775</v>
      </c>
      <c r="H223" t="s">
        <v>3281</v>
      </c>
      <c r="I223" t="s">
        <v>598</v>
      </c>
      <c r="J223">
        <v>124454365.264147</v>
      </c>
    </row>
    <row r="224" spans="1:13" x14ac:dyDescent="0.4">
      <c r="A224" t="str">
        <f ca="1">IF($A224="","",IFERROR(VLOOKUP($A224,Data_Raw!$A:$G,4,FALSE),""))</f>
        <v>맥쿼리코리아오퍼튜니티즈</v>
      </c>
      <c r="B224" t="s">
        <v>824</v>
      </c>
      <c r="C224" t="s">
        <v>3259</v>
      </c>
      <c r="D224" t="s">
        <v>2775</v>
      </c>
      <c r="E224" t="s">
        <v>3307</v>
      </c>
      <c r="F224" t="s">
        <v>3308</v>
      </c>
      <c r="G224" t="s">
        <v>2775</v>
      </c>
      <c r="H224" t="s">
        <v>3285</v>
      </c>
      <c r="I224" t="s">
        <v>598</v>
      </c>
      <c r="J224">
        <v>277220789.49865401</v>
      </c>
    </row>
    <row r="225" spans="1:13" x14ac:dyDescent="0.4">
      <c r="A225" t="str">
        <f ca="1">IF($A225="","",IFERROR(VLOOKUP($A225,Data_Raw!$A:$G,4,FALSE),""))</f>
        <v>다비하나인프라펀드자산운용</v>
      </c>
      <c r="B225" t="s">
        <v>3309</v>
      </c>
      <c r="C225" t="s">
        <v>3310</v>
      </c>
      <c r="D225" t="s">
        <v>595</v>
      </c>
      <c r="E225" t="s">
        <v>3311</v>
      </c>
      <c r="F225" t="s">
        <v>3312</v>
      </c>
      <c r="G225" t="s">
        <v>595</v>
      </c>
      <c r="H225" t="s">
        <v>3313</v>
      </c>
      <c r="I225" t="s">
        <v>598</v>
      </c>
      <c r="J225">
        <v>1430399989.15042</v>
      </c>
      <c r="K225">
        <v>4.05</v>
      </c>
      <c r="L225" t="s">
        <v>3314</v>
      </c>
      <c r="M225" t="s">
        <v>2969</v>
      </c>
    </row>
    <row r="226" spans="1:13" x14ac:dyDescent="0.4">
      <c r="A226" t="str">
        <f ca="1">IF($A226="","",IFERROR(VLOOKUP($A226,Data_Raw!$A:$G,4,FALSE),""))</f>
        <v>칸서스자산운용</v>
      </c>
      <c r="B226" t="s">
        <v>3309</v>
      </c>
      <c r="C226" t="s">
        <v>3310</v>
      </c>
      <c r="D226" t="s">
        <v>595</v>
      </c>
      <c r="E226" t="s">
        <v>3315</v>
      </c>
      <c r="F226" t="s">
        <v>3316</v>
      </c>
      <c r="G226" t="s">
        <v>595</v>
      </c>
      <c r="H226" t="s">
        <v>3313</v>
      </c>
      <c r="I226" t="s">
        <v>598</v>
      </c>
      <c r="J226">
        <v>7226799945.18472</v>
      </c>
      <c r="K226">
        <v>4.28</v>
      </c>
      <c r="L226" t="s">
        <v>3314</v>
      </c>
      <c r="M226" t="s">
        <v>3317</v>
      </c>
    </row>
    <row r="227" spans="1:13" x14ac:dyDescent="0.4">
      <c r="A227" t="str">
        <f ca="1">IF($A227="","",IFERROR(VLOOKUP($A227,Data_Raw!$A:$G,4,FALSE),""))</f>
        <v>국민은행</v>
      </c>
      <c r="B227" t="s">
        <v>3309</v>
      </c>
      <c r="C227" t="s">
        <v>3310</v>
      </c>
      <c r="D227" t="s">
        <v>595</v>
      </c>
      <c r="E227" t="s">
        <v>3318</v>
      </c>
      <c r="F227" t="s">
        <v>3319</v>
      </c>
      <c r="G227" t="s">
        <v>595</v>
      </c>
      <c r="H227" t="s">
        <v>3320</v>
      </c>
      <c r="I227" t="s">
        <v>598</v>
      </c>
      <c r="J227">
        <v>2346399982.2025599</v>
      </c>
      <c r="K227">
        <v>4.6900000000000004</v>
      </c>
      <c r="L227" t="s">
        <v>3321</v>
      </c>
      <c r="M227" t="s">
        <v>3322</v>
      </c>
    </row>
    <row r="228" spans="1:13" x14ac:dyDescent="0.4">
      <c r="A228" t="str">
        <f ca="1">IF($A228="","",IFERROR(VLOOKUP($A228,Data_Raw!$A:$G,4,FALSE),""))</f>
        <v>파인만자산운용</v>
      </c>
      <c r="B228" t="s">
        <v>3309</v>
      </c>
      <c r="C228" t="s">
        <v>3310</v>
      </c>
      <c r="D228" t="s">
        <v>595</v>
      </c>
      <c r="E228" t="s">
        <v>3323</v>
      </c>
      <c r="F228" t="s">
        <v>3324</v>
      </c>
      <c r="G228" t="s">
        <v>595</v>
      </c>
      <c r="H228" t="s">
        <v>3320</v>
      </c>
      <c r="I228" t="s">
        <v>598</v>
      </c>
      <c r="J228">
        <v>6361999951.7442303</v>
      </c>
      <c r="K228">
        <v>4.13</v>
      </c>
      <c r="L228" t="s">
        <v>3314</v>
      </c>
      <c r="M228" t="s">
        <v>3325</v>
      </c>
    </row>
    <row r="229" spans="1:13" x14ac:dyDescent="0.4">
      <c r="A229" t="str">
        <f ca="1">IF($A229="","",IFERROR(VLOOKUP($A229,Data_Raw!$A:$G,4,FALSE),""))</f>
        <v>KKR</v>
      </c>
      <c r="B229" t="s">
        <v>3309</v>
      </c>
      <c r="C229" t="s">
        <v>3310</v>
      </c>
      <c r="D229" t="s">
        <v>595</v>
      </c>
      <c r="E229" t="s">
        <v>3326</v>
      </c>
      <c r="F229" t="s">
        <v>3327</v>
      </c>
      <c r="G229" t="s">
        <v>595</v>
      </c>
      <c r="H229" t="s">
        <v>3328</v>
      </c>
      <c r="I229" t="s">
        <v>598</v>
      </c>
      <c r="J229">
        <v>9543199927.61483</v>
      </c>
      <c r="K229">
        <v>4.32</v>
      </c>
      <c r="L229" t="s">
        <v>3329</v>
      </c>
      <c r="M229" t="s">
        <v>3325</v>
      </c>
    </row>
    <row r="230" spans="1:13" x14ac:dyDescent="0.4">
      <c r="A230" t="str">
        <f ca="1">IF($A230="","",IFERROR(VLOOKUP($A230,Data_Raw!$A:$G,4,FALSE),""))</f>
        <v>KDB산업은행</v>
      </c>
      <c r="B230" t="s">
        <v>3309</v>
      </c>
      <c r="C230" t="s">
        <v>3310</v>
      </c>
      <c r="D230" t="s">
        <v>595</v>
      </c>
      <c r="E230" t="s">
        <v>3330</v>
      </c>
      <c r="F230" t="s">
        <v>3331</v>
      </c>
      <c r="G230" t="s">
        <v>595</v>
      </c>
      <c r="H230" t="s">
        <v>3332</v>
      </c>
      <c r="I230" t="s">
        <v>598</v>
      </c>
      <c r="J230">
        <v>1462399988.9077001</v>
      </c>
      <c r="K230">
        <v>3.09</v>
      </c>
      <c r="L230" t="s">
        <v>3333</v>
      </c>
      <c r="M230" t="s">
        <v>3334</v>
      </c>
    </row>
    <row r="231" spans="1:13" x14ac:dyDescent="0.4">
      <c r="A231" t="str">
        <f ca="1">IF($A231="","",IFERROR(VLOOKUP($A231,Data_Raw!$A:$G,4,FALSE),""))</f>
        <v>이지스리얼에셋투자운용</v>
      </c>
      <c r="B231" t="s">
        <v>3309</v>
      </c>
      <c r="C231" t="s">
        <v>3310</v>
      </c>
      <c r="D231" t="s">
        <v>595</v>
      </c>
      <c r="E231" t="s">
        <v>3335</v>
      </c>
      <c r="F231" t="s">
        <v>3336</v>
      </c>
      <c r="G231" t="s">
        <v>595</v>
      </c>
      <c r="H231" t="s">
        <v>3332</v>
      </c>
      <c r="I231" t="s">
        <v>598</v>
      </c>
      <c r="J231">
        <v>2435999981.5229402</v>
      </c>
      <c r="K231">
        <v>3.2</v>
      </c>
      <c r="L231" t="s">
        <v>3333</v>
      </c>
      <c r="M231" t="s">
        <v>3334</v>
      </c>
    </row>
    <row r="232" spans="1:13" x14ac:dyDescent="0.4">
      <c r="A232" t="str">
        <f ca="1">IF($A232="","",IFERROR(VLOOKUP($A232,Data_Raw!$A:$G,4,FALSE),""))</f>
        <v>국민은행</v>
      </c>
      <c r="B232" t="s">
        <v>3309</v>
      </c>
      <c r="C232" t="s">
        <v>3310</v>
      </c>
      <c r="D232" t="s">
        <v>595</v>
      </c>
      <c r="E232" t="s">
        <v>3337</v>
      </c>
      <c r="F232" t="s">
        <v>3338</v>
      </c>
      <c r="G232" t="s">
        <v>595</v>
      </c>
      <c r="H232" t="s">
        <v>3332</v>
      </c>
      <c r="I232" t="s">
        <v>598</v>
      </c>
      <c r="J232">
        <v>3742399971.6139002</v>
      </c>
      <c r="K232">
        <v>3.26</v>
      </c>
      <c r="L232" t="s">
        <v>3339</v>
      </c>
      <c r="M232" t="s">
        <v>3334</v>
      </c>
    </row>
    <row r="233" spans="1:13" x14ac:dyDescent="0.4">
      <c r="A233" t="str">
        <f ca="1">IF($A233="","",IFERROR(VLOOKUP($A233,Data_Raw!$A:$G,4,FALSE),""))</f>
        <v>캡스톤자산운용</v>
      </c>
      <c r="B233" t="s">
        <v>3309</v>
      </c>
      <c r="C233" t="s">
        <v>3310</v>
      </c>
      <c r="D233" t="s">
        <v>595</v>
      </c>
      <c r="E233" t="s">
        <v>3340</v>
      </c>
      <c r="F233" t="s">
        <v>3341</v>
      </c>
      <c r="G233" t="s">
        <v>595</v>
      </c>
      <c r="H233" t="s">
        <v>3332</v>
      </c>
      <c r="I233" t="s">
        <v>598</v>
      </c>
      <c r="J233">
        <v>3894399970.4609799</v>
      </c>
      <c r="K233">
        <v>3.36</v>
      </c>
      <c r="L233" t="s">
        <v>3342</v>
      </c>
      <c r="M233" t="s">
        <v>3343</v>
      </c>
    </row>
    <row r="234" spans="1:13" x14ac:dyDescent="0.4">
      <c r="A234" t="str">
        <f ca="1">IF($A234="","",IFERROR(VLOOKUP($A234,Data_Raw!$A:$G,4,FALSE),""))</f>
        <v>NH-Amundi자산운용</v>
      </c>
      <c r="B234" t="s">
        <v>3309</v>
      </c>
      <c r="C234" t="s">
        <v>3310</v>
      </c>
      <c r="D234" t="s">
        <v>595</v>
      </c>
      <c r="E234" t="s">
        <v>3344</v>
      </c>
      <c r="F234" t="s">
        <v>3345</v>
      </c>
      <c r="G234" t="s">
        <v>595</v>
      </c>
      <c r="H234" t="s">
        <v>3332</v>
      </c>
      <c r="I234" t="s">
        <v>598</v>
      </c>
      <c r="J234">
        <v>3361599974.5022602</v>
      </c>
      <c r="K234">
        <v>3.93</v>
      </c>
      <c r="L234" t="s">
        <v>3346</v>
      </c>
      <c r="M234" t="s">
        <v>3343</v>
      </c>
    </row>
    <row r="235" spans="1:13" x14ac:dyDescent="0.4">
      <c r="A235" t="str">
        <f ca="1">IF($A235="","",IFERROR(VLOOKUP($A235,Data_Raw!$A:$G,4,FALSE),""))</f>
        <v>Cornell Capital</v>
      </c>
      <c r="B235" t="s">
        <v>3309</v>
      </c>
      <c r="C235" t="s">
        <v>3310</v>
      </c>
      <c r="D235" t="s">
        <v>595</v>
      </c>
      <c r="E235" t="s">
        <v>3347</v>
      </c>
      <c r="F235" t="s">
        <v>3348</v>
      </c>
      <c r="G235" t="s">
        <v>595</v>
      </c>
      <c r="H235" t="s">
        <v>3332</v>
      </c>
      <c r="I235" t="s">
        <v>598</v>
      </c>
      <c r="J235">
        <v>3158399976.04354</v>
      </c>
      <c r="K235">
        <v>4.17</v>
      </c>
      <c r="L235" t="s">
        <v>3346</v>
      </c>
      <c r="M235" t="s">
        <v>3349</v>
      </c>
    </row>
    <row r="236" spans="1:13" x14ac:dyDescent="0.4">
      <c r="A236" t="str">
        <f ca="1">IF($A236="","",IFERROR(VLOOKUP($A236,Data_Raw!$A:$G,4,FALSE),""))</f>
        <v>KTB자산운용</v>
      </c>
      <c r="B236" t="s">
        <v>3309</v>
      </c>
      <c r="C236" t="s">
        <v>3310</v>
      </c>
      <c r="D236" t="s">
        <v>595</v>
      </c>
      <c r="E236" t="s">
        <v>3350</v>
      </c>
      <c r="F236" t="s">
        <v>3351</v>
      </c>
      <c r="G236" t="s">
        <v>595</v>
      </c>
      <c r="H236" t="s">
        <v>3352</v>
      </c>
      <c r="I236" t="s">
        <v>598</v>
      </c>
      <c r="J236">
        <v>8390399936.35882</v>
      </c>
      <c r="K236">
        <v>4.3</v>
      </c>
      <c r="L236" t="s">
        <v>3353</v>
      </c>
      <c r="M236" t="s">
        <v>3354</v>
      </c>
    </row>
    <row r="237" spans="1:13" x14ac:dyDescent="0.4">
      <c r="A237" t="str">
        <f ca="1">IF($A237="","",IFERROR(VLOOKUP($A237,Data_Raw!$A:$G,4,FALSE),""))</f>
        <v>흥국자산운용</v>
      </c>
      <c r="B237" t="s">
        <v>3309</v>
      </c>
      <c r="C237" t="s">
        <v>3310</v>
      </c>
      <c r="D237" t="s">
        <v>595</v>
      </c>
      <c r="E237" t="s">
        <v>3355</v>
      </c>
      <c r="F237" t="s">
        <v>3356</v>
      </c>
      <c r="G237" t="s">
        <v>595</v>
      </c>
      <c r="H237" t="s">
        <v>3352</v>
      </c>
      <c r="I237" t="s">
        <v>598</v>
      </c>
      <c r="J237">
        <v>3129599976.2619801</v>
      </c>
      <c r="K237">
        <v>3.31</v>
      </c>
      <c r="L237" t="s">
        <v>3333</v>
      </c>
      <c r="M237" t="s">
        <v>3357</v>
      </c>
    </row>
    <row r="238" spans="1:13" x14ac:dyDescent="0.4">
      <c r="A238" t="str">
        <f ca="1">IF($A238="","",IFERROR(VLOOKUP($A238,Data_Raw!$A:$G,4,FALSE),""))</f>
        <v>한화자산운용</v>
      </c>
      <c r="B238" t="s">
        <v>3309</v>
      </c>
      <c r="C238" t="s">
        <v>3310</v>
      </c>
      <c r="D238" t="s">
        <v>595</v>
      </c>
      <c r="E238" t="s">
        <v>3358</v>
      </c>
      <c r="F238" t="s">
        <v>3359</v>
      </c>
      <c r="G238" t="s">
        <v>595</v>
      </c>
      <c r="H238" t="s">
        <v>3352</v>
      </c>
      <c r="I238" t="s">
        <v>598</v>
      </c>
      <c r="J238">
        <v>3737599971.6503</v>
      </c>
      <c r="K238">
        <v>4.1900000000000004</v>
      </c>
      <c r="L238" t="s">
        <v>3360</v>
      </c>
      <c r="M238" t="s">
        <v>3361</v>
      </c>
    </row>
    <row r="239" spans="1:13" x14ac:dyDescent="0.4">
      <c r="A239" t="str">
        <f ca="1">IF($A239="","",IFERROR(VLOOKUP($A239,Data_Raw!$A:$G,4,FALSE),""))</f>
        <v>IPI Partners</v>
      </c>
      <c r="B239" t="s">
        <v>3309</v>
      </c>
      <c r="C239" t="s">
        <v>3310</v>
      </c>
      <c r="D239" t="s">
        <v>2775</v>
      </c>
      <c r="E239" t="s">
        <v>3362</v>
      </c>
      <c r="F239" t="s">
        <v>3363</v>
      </c>
      <c r="G239" t="s">
        <v>2775</v>
      </c>
      <c r="H239" t="s">
        <v>3364</v>
      </c>
      <c r="I239" t="s">
        <v>598</v>
      </c>
      <c r="J239">
        <v>128811190.449607</v>
      </c>
    </row>
    <row r="240" spans="1:13" x14ac:dyDescent="0.4">
      <c r="A240" t="str">
        <f ca="1">IF($A240="","",IFERROR(VLOOKUP($A240,Data_Raw!$A:$G,4,FALSE),""))</f>
        <v>칸서스자산운용</v>
      </c>
      <c r="B240" t="s">
        <v>3309</v>
      </c>
      <c r="C240" t="s">
        <v>3310</v>
      </c>
      <c r="D240" t="s">
        <v>2775</v>
      </c>
      <c r="E240" t="s">
        <v>3365</v>
      </c>
      <c r="F240" t="s">
        <v>3352</v>
      </c>
      <c r="G240" t="s">
        <v>2775</v>
      </c>
      <c r="H240" t="s">
        <v>3366</v>
      </c>
      <c r="I240" t="s">
        <v>598</v>
      </c>
      <c r="J240">
        <v>135259937.61965299</v>
      </c>
    </row>
    <row r="241" spans="1:13" x14ac:dyDescent="0.4">
      <c r="A241" t="str">
        <f ca="1">IF($A241="","",IFERROR(VLOOKUP($A241,Data_Raw!$A:$G,4,FALSE),""))</f>
        <v>신한자산운용</v>
      </c>
      <c r="B241" t="s">
        <v>3367</v>
      </c>
      <c r="C241" t="s">
        <v>3368</v>
      </c>
      <c r="D241" t="s">
        <v>595</v>
      </c>
      <c r="E241" t="s">
        <v>3369</v>
      </c>
      <c r="F241" t="s">
        <v>3370</v>
      </c>
      <c r="G241" t="s">
        <v>595</v>
      </c>
      <c r="H241" t="s">
        <v>3371</v>
      </c>
      <c r="I241" t="s">
        <v>598</v>
      </c>
      <c r="J241">
        <v>2441636212.5430102</v>
      </c>
      <c r="K241">
        <v>6.82</v>
      </c>
      <c r="L241" t="s">
        <v>3372</v>
      </c>
      <c r="M241" t="s">
        <v>3373</v>
      </c>
    </row>
    <row r="242" spans="1:13" x14ac:dyDescent="0.4">
      <c r="A242" t="str">
        <f ca="1">IF($A242="","",IFERROR(VLOOKUP($A242,Data_Raw!$A:$G,4,FALSE),""))</f>
        <v>캡스톤자산운용</v>
      </c>
      <c r="B242" t="s">
        <v>3367</v>
      </c>
      <c r="C242" t="s">
        <v>3368</v>
      </c>
      <c r="D242" t="s">
        <v>2775</v>
      </c>
      <c r="E242" t="s">
        <v>3374</v>
      </c>
      <c r="F242" t="s">
        <v>856</v>
      </c>
      <c r="G242" t="s">
        <v>2775</v>
      </c>
      <c r="H242" t="s">
        <v>856</v>
      </c>
      <c r="I242" t="s">
        <v>598</v>
      </c>
      <c r="J242">
        <v>380640872.30933899</v>
      </c>
    </row>
    <row r="243" spans="1:13" x14ac:dyDescent="0.4">
      <c r="A243" t="str">
        <f ca="1">IF($A243="","",IFERROR(VLOOKUP($A243,Data_Raw!$A:$G,4,FALSE),""))</f>
        <v>신한자산운용</v>
      </c>
      <c r="B243" t="s">
        <v>3375</v>
      </c>
      <c r="C243" t="s">
        <v>3376</v>
      </c>
      <c r="D243" t="s">
        <v>595</v>
      </c>
      <c r="E243" t="s">
        <v>3377</v>
      </c>
      <c r="F243" t="s">
        <v>3378</v>
      </c>
      <c r="G243" t="s">
        <v>595</v>
      </c>
      <c r="H243" t="s">
        <v>3379</v>
      </c>
      <c r="I243" t="s">
        <v>598</v>
      </c>
      <c r="J243">
        <v>11853050874</v>
      </c>
      <c r="K243">
        <v>11.8</v>
      </c>
      <c r="L243" t="s">
        <v>3380</v>
      </c>
      <c r="M243" t="s">
        <v>3381</v>
      </c>
    </row>
    <row r="244" spans="1:13" x14ac:dyDescent="0.4">
      <c r="A244" t="str">
        <f ca="1">IF($A244="","",IFERROR(VLOOKUP($A244,Data_Raw!$A:$G,4,FALSE),""))</f>
        <v>케이프투자증권</v>
      </c>
      <c r="B244" t="s">
        <v>3375</v>
      </c>
      <c r="C244" t="s">
        <v>3376</v>
      </c>
      <c r="D244" t="s">
        <v>2775</v>
      </c>
      <c r="E244" t="s">
        <v>3382</v>
      </c>
      <c r="F244" t="s">
        <v>632</v>
      </c>
      <c r="G244" t="s">
        <v>2775</v>
      </c>
      <c r="H244" t="s">
        <v>632</v>
      </c>
      <c r="I244" t="s">
        <v>598</v>
      </c>
      <c r="J244">
        <v>17836352042.7845</v>
      </c>
    </row>
    <row r="245" spans="1:13" x14ac:dyDescent="0.4">
      <c r="A245" t="str">
        <f ca="1">IF($A245="","",IFERROR(VLOOKUP($A245,Data_Raw!$A:$G,4,FALSE),""))</f>
        <v>디에스자산운용</v>
      </c>
      <c r="B245" t="s">
        <v>3383</v>
      </c>
      <c r="C245" t="s">
        <v>3384</v>
      </c>
      <c r="D245" t="s">
        <v>595</v>
      </c>
      <c r="E245" t="s">
        <v>3385</v>
      </c>
      <c r="F245" t="s">
        <v>3386</v>
      </c>
      <c r="G245" t="s">
        <v>595</v>
      </c>
      <c r="H245" t="s">
        <v>3387</v>
      </c>
      <c r="I245" t="s">
        <v>598</v>
      </c>
      <c r="J245">
        <v>16082830177.284</v>
      </c>
      <c r="K245">
        <v>5.9939999999999998</v>
      </c>
      <c r="L245" t="s">
        <v>3272</v>
      </c>
      <c r="M245" t="s">
        <v>3388</v>
      </c>
    </row>
    <row r="246" spans="1:13" x14ac:dyDescent="0.4">
      <c r="A246" t="str">
        <f ca="1">IF($A246="","",IFERROR(VLOOKUP($A246,Data_Raw!$A:$G,4,FALSE),""))</f>
        <v>한국투자신탁운용</v>
      </c>
      <c r="B246" t="s">
        <v>3383</v>
      </c>
      <c r="C246" t="s">
        <v>3384</v>
      </c>
      <c r="D246" t="s">
        <v>595</v>
      </c>
      <c r="E246" t="s">
        <v>3389</v>
      </c>
      <c r="F246" t="s">
        <v>3390</v>
      </c>
      <c r="G246" t="s">
        <v>595</v>
      </c>
      <c r="H246" t="s">
        <v>3391</v>
      </c>
      <c r="I246" t="s">
        <v>598</v>
      </c>
      <c r="J246">
        <v>8918490559.7186909</v>
      </c>
      <c r="K246">
        <v>4.141</v>
      </c>
      <c r="L246" t="s">
        <v>3392</v>
      </c>
      <c r="M246" t="s">
        <v>3393</v>
      </c>
    </row>
    <row r="247" spans="1:13" x14ac:dyDescent="0.4">
      <c r="A247" t="str">
        <f ca="1">IF($A247="","",IFERROR(VLOOKUP($A247,Data_Raw!$A:$G,4,FALSE),""))</f>
        <v>헤시드벤처스</v>
      </c>
      <c r="B247" t="s">
        <v>3383</v>
      </c>
      <c r="C247" t="s">
        <v>3384</v>
      </c>
      <c r="D247" t="s">
        <v>595</v>
      </c>
      <c r="E247" t="s">
        <v>3394</v>
      </c>
      <c r="F247" t="s">
        <v>3395</v>
      </c>
      <c r="G247" t="s">
        <v>595</v>
      </c>
      <c r="H247" t="s">
        <v>3391</v>
      </c>
      <c r="I247" t="s">
        <v>598</v>
      </c>
      <c r="J247">
        <v>5575754713.0305204</v>
      </c>
      <c r="K247">
        <v>5.36</v>
      </c>
      <c r="L247" t="s">
        <v>3392</v>
      </c>
      <c r="M247" t="s">
        <v>3396</v>
      </c>
    </row>
    <row r="248" spans="1:13" x14ac:dyDescent="0.4">
      <c r="A248" t="str">
        <f ca="1">IF($A248="","",IFERROR(VLOOKUP($A248,Data_Raw!$A:$G,4,FALSE),""))</f>
        <v>H.I.G Capital</v>
      </c>
      <c r="B248" t="s">
        <v>3383</v>
      </c>
      <c r="C248" t="s">
        <v>3384</v>
      </c>
      <c r="D248" t="s">
        <v>2775</v>
      </c>
      <c r="E248" t="s">
        <v>3397</v>
      </c>
      <c r="F248" t="s">
        <v>3398</v>
      </c>
      <c r="G248" t="s">
        <v>2775</v>
      </c>
      <c r="H248" t="s">
        <v>3398</v>
      </c>
      <c r="I248" t="s">
        <v>598</v>
      </c>
      <c r="J248">
        <v>147060429.915124</v>
      </c>
    </row>
    <row r="249" spans="1:13" x14ac:dyDescent="0.4">
      <c r="A249" t="str">
        <f ca="1">IF($A249="","",IFERROR(VLOOKUP($A249,Data_Raw!$A:$G,4,FALSE),""))</f>
        <v>신한자산운용</v>
      </c>
      <c r="B249" t="s">
        <v>3383</v>
      </c>
      <c r="C249" t="s">
        <v>3384</v>
      </c>
      <c r="D249" t="s">
        <v>2775</v>
      </c>
      <c r="E249" t="s">
        <v>3399</v>
      </c>
      <c r="F249" t="s">
        <v>3400</v>
      </c>
      <c r="G249" t="s">
        <v>2775</v>
      </c>
      <c r="H249" t="s">
        <v>3400</v>
      </c>
      <c r="I249" t="s">
        <v>598</v>
      </c>
      <c r="J249">
        <v>212785761.72076201</v>
      </c>
    </row>
    <row r="250" spans="1:13" x14ac:dyDescent="0.4">
      <c r="A250" t="str">
        <f ca="1">IF($A250="","",IFERROR(VLOOKUP($A250,Data_Raw!$A:$G,4,FALSE),""))</f>
        <v>H&amp;Q파트너스</v>
      </c>
      <c r="B250" t="s">
        <v>788</v>
      </c>
      <c r="C250" t="s">
        <v>3401</v>
      </c>
      <c r="D250" t="s">
        <v>595</v>
      </c>
      <c r="E250" t="s">
        <v>3402</v>
      </c>
      <c r="F250" t="s">
        <v>3403</v>
      </c>
      <c r="G250" t="s">
        <v>595</v>
      </c>
      <c r="H250" t="s">
        <v>3404</v>
      </c>
      <c r="I250" t="s">
        <v>598</v>
      </c>
      <c r="J250">
        <v>40565714282.508003</v>
      </c>
      <c r="K250">
        <v>24.6</v>
      </c>
      <c r="L250" t="s">
        <v>3405</v>
      </c>
      <c r="M250" t="s">
        <v>3406</v>
      </c>
    </row>
    <row r="251" spans="1:13" x14ac:dyDescent="0.4">
      <c r="A251" t="str">
        <f ca="1">IF($A251="","",IFERROR(VLOOKUP($A251,Data_Raw!$A:$G,4,FALSE),""))</f>
        <v>한강에셋자산운용</v>
      </c>
      <c r="B251" t="s">
        <v>788</v>
      </c>
      <c r="C251" t="s">
        <v>3401</v>
      </c>
      <c r="D251" t="s">
        <v>2775</v>
      </c>
      <c r="E251" t="s">
        <v>3407</v>
      </c>
      <c r="F251" t="s">
        <v>3408</v>
      </c>
      <c r="G251" t="s">
        <v>2775</v>
      </c>
      <c r="H251" t="s">
        <v>3409</v>
      </c>
      <c r="I251" t="s">
        <v>598</v>
      </c>
      <c r="J251">
        <v>126717895830.44099</v>
      </c>
    </row>
    <row r="252" spans="1:13" x14ac:dyDescent="0.4">
      <c r="A252" t="str">
        <f ca="1">IF($A252="","",IFERROR(VLOOKUP($A252,Data_Raw!$A:$G,4,FALSE),""))</f>
        <v>KB자산운용</v>
      </c>
      <c r="B252" t="s">
        <v>3410</v>
      </c>
      <c r="C252" t="s">
        <v>3411</v>
      </c>
      <c r="D252" t="s">
        <v>595</v>
      </c>
      <c r="E252" t="s">
        <v>3412</v>
      </c>
      <c r="F252" t="s">
        <v>3413</v>
      </c>
      <c r="G252" t="s">
        <v>595</v>
      </c>
      <c r="H252" t="s">
        <v>3414</v>
      </c>
      <c r="I252" t="s">
        <v>598</v>
      </c>
      <c r="J252">
        <v>431956652.5</v>
      </c>
      <c r="K252">
        <v>6.3</v>
      </c>
      <c r="L252" t="s">
        <v>3415</v>
      </c>
      <c r="M252" t="s">
        <v>3286</v>
      </c>
    </row>
    <row r="253" spans="1:13" x14ac:dyDescent="0.4">
      <c r="A253" t="str">
        <f ca="1">IF($A253="","",IFERROR(VLOOKUP($A253,Data_Raw!$A:$G,4,FALSE),""))</f>
        <v>한국투자PE, 한화자산운용</v>
      </c>
      <c r="B253" t="s">
        <v>3410</v>
      </c>
      <c r="C253" t="s">
        <v>3411</v>
      </c>
      <c r="D253" t="s">
        <v>595</v>
      </c>
      <c r="E253" t="s">
        <v>3416</v>
      </c>
      <c r="F253" t="s">
        <v>3417</v>
      </c>
      <c r="G253" t="s">
        <v>595</v>
      </c>
      <c r="H253" t="s">
        <v>3418</v>
      </c>
      <c r="I253" t="s">
        <v>598</v>
      </c>
      <c r="J253">
        <v>1105976553</v>
      </c>
      <c r="K253">
        <v>6.3</v>
      </c>
      <c r="L253" t="s">
        <v>3415</v>
      </c>
      <c r="M253" t="s">
        <v>3286</v>
      </c>
    </row>
    <row r="254" spans="1:13" x14ac:dyDescent="0.4">
      <c r="A254" t="str">
        <f ca="1">IF($A254="","",IFERROR(VLOOKUP($A254,Data_Raw!$A:$G,4,FALSE),""))</f>
        <v>현대인베스트먼트자산운용</v>
      </c>
      <c r="B254" t="s">
        <v>3410</v>
      </c>
      <c r="C254" t="s">
        <v>3411</v>
      </c>
      <c r="D254" t="s">
        <v>595</v>
      </c>
      <c r="E254" t="s">
        <v>3419</v>
      </c>
      <c r="F254" t="s">
        <v>3420</v>
      </c>
      <c r="G254" t="s">
        <v>595</v>
      </c>
      <c r="H254" t="s">
        <v>3420</v>
      </c>
      <c r="I254" t="s">
        <v>598</v>
      </c>
      <c r="J254">
        <v>129500000</v>
      </c>
      <c r="K254">
        <v>5.8</v>
      </c>
      <c r="L254" t="s">
        <v>3421</v>
      </c>
      <c r="M254" t="s">
        <v>3422</v>
      </c>
    </row>
    <row r="255" spans="1:13" x14ac:dyDescent="0.4">
      <c r="A255" t="str">
        <f ca="1">IF($A255="","",IFERROR(VLOOKUP($A255,Data_Raw!$A:$G,4,FALSE),""))</f>
        <v>타이거대체투자운용</v>
      </c>
      <c r="B255" t="s">
        <v>3410</v>
      </c>
      <c r="C255" t="s">
        <v>3411</v>
      </c>
      <c r="D255" t="s">
        <v>595</v>
      </c>
      <c r="E255" t="s">
        <v>3423</v>
      </c>
      <c r="F255" t="s">
        <v>3424</v>
      </c>
      <c r="G255" t="s">
        <v>595</v>
      </c>
      <c r="H255" t="s">
        <v>3425</v>
      </c>
      <c r="I255" t="s">
        <v>598</v>
      </c>
      <c r="J255">
        <v>441500000</v>
      </c>
      <c r="K255">
        <v>5.8</v>
      </c>
      <c r="L255" t="s">
        <v>3426</v>
      </c>
      <c r="M255" t="s">
        <v>3427</v>
      </c>
    </row>
    <row r="256" spans="1:13" x14ac:dyDescent="0.4">
      <c r="A256" t="str">
        <f ca="1">IF($A256="","",IFERROR(VLOOKUP($A256,Data_Raw!$A:$G,4,FALSE),""))</f>
        <v>Ares Capital</v>
      </c>
      <c r="B256" t="s">
        <v>3410</v>
      </c>
      <c r="C256" t="s">
        <v>3411</v>
      </c>
      <c r="D256" t="s">
        <v>595</v>
      </c>
      <c r="E256" t="s">
        <v>3428</v>
      </c>
      <c r="F256" t="s">
        <v>3429</v>
      </c>
      <c r="G256" t="s">
        <v>595</v>
      </c>
      <c r="H256" t="s">
        <v>3430</v>
      </c>
      <c r="I256" t="s">
        <v>598</v>
      </c>
      <c r="J256">
        <v>104000000</v>
      </c>
      <c r="K256">
        <v>5.8</v>
      </c>
      <c r="L256" t="s">
        <v>3431</v>
      </c>
      <c r="M256" t="s">
        <v>3432</v>
      </c>
    </row>
    <row r="257" spans="1:13" x14ac:dyDescent="0.4">
      <c r="A257" t="str">
        <f ca="1">IF($A257="","",IFERROR(VLOOKUP($A257,Data_Raw!$A:$G,4,FALSE),""))</f>
        <v>Angelo Gordon</v>
      </c>
      <c r="B257" t="s">
        <v>3410</v>
      </c>
      <c r="C257" t="s">
        <v>3411</v>
      </c>
      <c r="D257" t="s">
        <v>595</v>
      </c>
      <c r="E257" t="s">
        <v>3433</v>
      </c>
      <c r="F257" t="s">
        <v>3434</v>
      </c>
      <c r="G257" t="s">
        <v>595</v>
      </c>
      <c r="H257" t="s">
        <v>3434</v>
      </c>
      <c r="I257" t="s">
        <v>598</v>
      </c>
      <c r="J257">
        <v>78500000</v>
      </c>
      <c r="K257">
        <v>5.75</v>
      </c>
      <c r="L257" t="s">
        <v>3435</v>
      </c>
      <c r="M257" t="s">
        <v>3422</v>
      </c>
    </row>
    <row r="258" spans="1:13" x14ac:dyDescent="0.4">
      <c r="A258" t="str">
        <f ca="1">IF($A258="","",IFERROR(VLOOKUP($A258,Data_Raw!$A:$G,4,FALSE),""))</f>
        <v>KKR</v>
      </c>
      <c r="B258" t="s">
        <v>3410</v>
      </c>
      <c r="C258" t="s">
        <v>3411</v>
      </c>
      <c r="D258" t="s">
        <v>2775</v>
      </c>
      <c r="E258" t="s">
        <v>3436</v>
      </c>
      <c r="F258" t="s">
        <v>3437</v>
      </c>
      <c r="G258" t="s">
        <v>2775</v>
      </c>
      <c r="H258" t="s">
        <v>3437</v>
      </c>
      <c r="I258" t="s">
        <v>598</v>
      </c>
      <c r="J258">
        <v>114542890.6903</v>
      </c>
    </row>
    <row r="259" spans="1:13" x14ac:dyDescent="0.4">
      <c r="A259" t="str">
        <f ca="1">IF($A259="","",IFERROR(VLOOKUP($A259,Data_Raw!$A:$G,4,FALSE),""))</f>
        <v>이지스리얼에셋투자운용</v>
      </c>
      <c r="B259" t="s">
        <v>3410</v>
      </c>
      <c r="C259" t="s">
        <v>3411</v>
      </c>
      <c r="D259" t="s">
        <v>2775</v>
      </c>
      <c r="E259" t="s">
        <v>3438</v>
      </c>
      <c r="F259" t="s">
        <v>3439</v>
      </c>
      <c r="G259" t="s">
        <v>2775</v>
      </c>
      <c r="H259" t="s">
        <v>3439</v>
      </c>
      <c r="I259" t="s">
        <v>598</v>
      </c>
      <c r="J259">
        <v>287950866.94405001</v>
      </c>
    </row>
    <row r="260" spans="1:13" x14ac:dyDescent="0.4">
      <c r="A260" t="str">
        <f ca="1">IF($A260="","",IFERROR(VLOOKUP($A260,Data_Raw!$A:$G,4,FALSE),""))</f>
        <v>코람코자산운용</v>
      </c>
      <c r="B260" t="s">
        <v>3410</v>
      </c>
      <c r="C260" t="s">
        <v>3411</v>
      </c>
      <c r="D260" t="s">
        <v>2775</v>
      </c>
      <c r="E260" t="s">
        <v>3440</v>
      </c>
      <c r="F260" t="s">
        <v>3441</v>
      </c>
      <c r="G260" t="s">
        <v>2775</v>
      </c>
      <c r="H260" t="s">
        <v>3441</v>
      </c>
      <c r="I260" t="s">
        <v>598</v>
      </c>
      <c r="J260">
        <v>498012.56819999998</v>
      </c>
    </row>
    <row r="261" spans="1:13" x14ac:dyDescent="0.4">
      <c r="A261" t="str">
        <f ca="1">IF($A261="","",IFERROR(VLOOKUP($A261,Data_Raw!$A:$G,4,FALSE),""))</f>
        <v>IDInvest</v>
      </c>
      <c r="B261" t="s">
        <v>3410</v>
      </c>
      <c r="C261" t="s">
        <v>3411</v>
      </c>
      <c r="D261" t="s">
        <v>2775</v>
      </c>
      <c r="E261" t="s">
        <v>3442</v>
      </c>
      <c r="F261" t="s">
        <v>3420</v>
      </c>
      <c r="G261" t="s">
        <v>2775</v>
      </c>
      <c r="H261" t="s">
        <v>3420</v>
      </c>
      <c r="I261" t="s">
        <v>598</v>
      </c>
      <c r="J261">
        <v>11952301.637250001</v>
      </c>
    </row>
    <row r="262" spans="1:13" x14ac:dyDescent="0.4">
      <c r="A262" t="str">
        <f ca="1">IF($A262="","",IFERROR(VLOOKUP($A262,Data_Raw!$A:$G,4,FALSE),""))</f>
        <v>한양증권</v>
      </c>
      <c r="B262" t="s">
        <v>3410</v>
      </c>
      <c r="C262" t="s">
        <v>3411</v>
      </c>
      <c r="D262" t="s">
        <v>2775</v>
      </c>
      <c r="E262" t="s">
        <v>3443</v>
      </c>
      <c r="F262" t="s">
        <v>3444</v>
      </c>
      <c r="G262" t="s">
        <v>2775</v>
      </c>
      <c r="H262" t="s">
        <v>3445</v>
      </c>
      <c r="I262" t="s">
        <v>598</v>
      </c>
      <c r="J262">
        <v>4980125.6821999997</v>
      </c>
    </row>
    <row r="263" spans="1:13" x14ac:dyDescent="0.4">
      <c r="A263" t="str">
        <f ca="1">IF($A263="","",IFERROR(VLOOKUP($A263,Data_Raw!$A:$G,4,FALSE),""))</f>
        <v>도미누스인베스트먼트</v>
      </c>
      <c r="B263" t="s">
        <v>3410</v>
      </c>
      <c r="C263" t="s">
        <v>3411</v>
      </c>
      <c r="D263" t="s">
        <v>2775</v>
      </c>
      <c r="E263" t="s">
        <v>3446</v>
      </c>
      <c r="F263" t="s">
        <v>3447</v>
      </c>
      <c r="G263" t="s">
        <v>2775</v>
      </c>
      <c r="H263" t="s">
        <v>3447</v>
      </c>
      <c r="I263" t="s">
        <v>598</v>
      </c>
      <c r="J263">
        <v>234265112.09005001</v>
      </c>
    </row>
    <row r="264" spans="1:13" x14ac:dyDescent="0.4">
      <c r="A264" t="str">
        <f ca="1">IF($A264="","",IFERROR(VLOOKUP($A264,Data_Raw!$A:$G,4,FALSE),""))</f>
        <v>키움투자자산운용</v>
      </c>
      <c r="B264" t="s">
        <v>3410</v>
      </c>
      <c r="C264" t="s">
        <v>3411</v>
      </c>
      <c r="D264" t="s">
        <v>2775</v>
      </c>
      <c r="E264" t="s">
        <v>3448</v>
      </c>
      <c r="F264" t="s">
        <v>3430</v>
      </c>
      <c r="G264" t="s">
        <v>2775</v>
      </c>
      <c r="H264" t="s">
        <v>3430</v>
      </c>
      <c r="I264" t="s">
        <v>598</v>
      </c>
      <c r="J264">
        <v>74701885.232800007</v>
      </c>
    </row>
    <row r="265" spans="1:13" x14ac:dyDescent="0.4">
      <c r="A265" t="str">
        <f ca="1">IF($A265="","",IFERROR(VLOOKUP($A265,Data_Raw!$A:$G,4,FALSE),""))</f>
        <v>신한자산운용</v>
      </c>
      <c r="B265" t="s">
        <v>3410</v>
      </c>
      <c r="C265" t="s">
        <v>3411</v>
      </c>
      <c r="D265" t="s">
        <v>2775</v>
      </c>
      <c r="E265" t="s">
        <v>3449</v>
      </c>
      <c r="F265" t="s">
        <v>3434</v>
      </c>
      <c r="G265" t="s">
        <v>2775</v>
      </c>
      <c r="H265" t="s">
        <v>3434</v>
      </c>
      <c r="I265" t="s">
        <v>598</v>
      </c>
      <c r="J265">
        <v>91614392.049500003</v>
      </c>
    </row>
    <row r="266" spans="1:13" x14ac:dyDescent="0.4">
      <c r="A266" t="str">
        <f ca="1">IF($A266="","",IFERROR(VLOOKUP($A266,Data_Raw!$A:$G,4,FALSE),""))</f>
        <v>한화자산운용</v>
      </c>
      <c r="B266" t="s">
        <v>3450</v>
      </c>
      <c r="C266" t="s">
        <v>3451</v>
      </c>
      <c r="D266" t="s">
        <v>595</v>
      </c>
      <c r="E266" t="s">
        <v>3452</v>
      </c>
      <c r="F266" t="s">
        <v>3453</v>
      </c>
      <c r="G266" t="s">
        <v>595</v>
      </c>
      <c r="H266" t="s">
        <v>3454</v>
      </c>
      <c r="I266" t="s">
        <v>598</v>
      </c>
      <c r="J266">
        <v>31777777.879848</v>
      </c>
      <c r="K266">
        <v>4.3</v>
      </c>
      <c r="L266" t="s">
        <v>2903</v>
      </c>
      <c r="M266" t="s">
        <v>3455</v>
      </c>
    </row>
    <row r="267" spans="1:13" x14ac:dyDescent="0.4">
      <c r="A267" t="str">
        <f ca="1">IF($A267="","",IFERROR(VLOOKUP($A267,Data_Raw!$A:$G,4,FALSE),""))</f>
        <v>슈로더자산운용</v>
      </c>
      <c r="B267" t="s">
        <v>3450</v>
      </c>
      <c r="C267" t="s">
        <v>3451</v>
      </c>
      <c r="D267" t="s">
        <v>595</v>
      </c>
      <c r="E267" t="s">
        <v>3456</v>
      </c>
      <c r="F267" t="s">
        <v>3457</v>
      </c>
      <c r="G267" t="s">
        <v>595</v>
      </c>
      <c r="H267" t="s">
        <v>3458</v>
      </c>
      <c r="I267" t="s">
        <v>598</v>
      </c>
      <c r="J267">
        <v>132281481.90637</v>
      </c>
      <c r="K267">
        <v>6.7</v>
      </c>
      <c r="L267" t="s">
        <v>2950</v>
      </c>
      <c r="M267" t="s">
        <v>3459</v>
      </c>
    </row>
    <row r="268" spans="1:13" x14ac:dyDescent="0.4">
      <c r="A268" t="str">
        <f ca="1">IF($A268="","",IFERROR(VLOOKUP($A268,Data_Raw!$A:$G,4,FALSE),""))</f>
        <v>현대인베스트먼트자산운용</v>
      </c>
      <c r="B268" t="s">
        <v>3450</v>
      </c>
      <c r="C268" t="s">
        <v>3451</v>
      </c>
      <c r="D268" t="s">
        <v>595</v>
      </c>
      <c r="E268" t="s">
        <v>3460</v>
      </c>
      <c r="F268" t="s">
        <v>3461</v>
      </c>
      <c r="G268" t="s">
        <v>595</v>
      </c>
      <c r="H268" t="s">
        <v>3458</v>
      </c>
      <c r="I268" t="s">
        <v>598</v>
      </c>
      <c r="J268">
        <v>8016296.3220446398</v>
      </c>
      <c r="K268">
        <v>6.7</v>
      </c>
      <c r="L268" t="s">
        <v>2950</v>
      </c>
      <c r="M268" t="s">
        <v>3459</v>
      </c>
    </row>
    <row r="269" spans="1:13" x14ac:dyDescent="0.4">
      <c r="A269" t="str">
        <f ca="1">IF($A269="","",IFERROR(VLOOKUP($A269,Data_Raw!$A:$G,4,FALSE),""))</f>
        <v>TPG</v>
      </c>
      <c r="B269" t="s">
        <v>3450</v>
      </c>
      <c r="C269" t="s">
        <v>3451</v>
      </c>
      <c r="D269" t="s">
        <v>595</v>
      </c>
      <c r="E269" t="s">
        <v>3462</v>
      </c>
      <c r="F269" t="s">
        <v>3463</v>
      </c>
      <c r="G269" t="s">
        <v>595</v>
      </c>
      <c r="H269" t="s">
        <v>3464</v>
      </c>
      <c r="I269" t="s">
        <v>598</v>
      </c>
      <c r="J269">
        <v>31407407.508288</v>
      </c>
      <c r="K269">
        <v>27</v>
      </c>
      <c r="L269" t="s">
        <v>3465</v>
      </c>
      <c r="M269" t="s">
        <v>3466</v>
      </c>
    </row>
    <row r="270" spans="1:13" x14ac:dyDescent="0.4">
      <c r="A270">
        <f ca="1">IF($A270="","",IFERROR(VLOOKUP($A270,Data_Raw!$A:$G,4,FALSE),""))</f>
        <v>0</v>
      </c>
      <c r="B270" t="s">
        <v>3450</v>
      </c>
      <c r="C270" t="s">
        <v>3451</v>
      </c>
      <c r="D270" t="s">
        <v>595</v>
      </c>
      <c r="E270" t="s">
        <v>3467</v>
      </c>
      <c r="F270" t="s">
        <v>3468</v>
      </c>
      <c r="G270" t="s">
        <v>595</v>
      </c>
      <c r="H270" t="s">
        <v>3469</v>
      </c>
      <c r="I270" t="s">
        <v>598</v>
      </c>
      <c r="J270">
        <v>55111111.288128003</v>
      </c>
      <c r="K270">
        <v>6.5</v>
      </c>
      <c r="L270" t="s">
        <v>3465</v>
      </c>
      <c r="M270" t="s">
        <v>3466</v>
      </c>
    </row>
    <row r="271" spans="1:13" x14ac:dyDescent="0.4">
      <c r="A271" t="str">
        <f ca="1">IF($A271="","",IFERROR(VLOOKUP($A271,Data_Raw!$A:$G,4,FALSE),""))</f>
        <v>하나대체투자자산운용</v>
      </c>
      <c r="B271" t="s">
        <v>3450</v>
      </c>
      <c r="C271" t="s">
        <v>3451</v>
      </c>
      <c r="D271" t="s">
        <v>2775</v>
      </c>
      <c r="E271" t="s">
        <v>3470</v>
      </c>
      <c r="F271" t="s">
        <v>3471</v>
      </c>
      <c r="G271" t="s">
        <v>2775</v>
      </c>
      <c r="H271" t="s">
        <v>3472</v>
      </c>
      <c r="I271" t="s">
        <v>598</v>
      </c>
      <c r="J271">
        <v>95321672.665513903</v>
      </c>
    </row>
    <row r="272" spans="1:13" x14ac:dyDescent="0.4">
      <c r="A272" t="str">
        <f ca="1">IF($A272="","",IFERROR(VLOOKUP($A272,Data_Raw!$A:$G,4,FALSE),""))</f>
        <v>미래에셋자산운용</v>
      </c>
      <c r="B272" t="s">
        <v>3450</v>
      </c>
      <c r="C272" t="s">
        <v>3451</v>
      </c>
      <c r="D272" t="s">
        <v>2775</v>
      </c>
      <c r="E272" t="s">
        <v>3473</v>
      </c>
      <c r="F272" t="s">
        <v>3474</v>
      </c>
      <c r="G272" t="s">
        <v>2775</v>
      </c>
      <c r="H272" t="s">
        <v>3475</v>
      </c>
      <c r="I272" t="s">
        <v>598</v>
      </c>
      <c r="J272">
        <v>315823.16494034999</v>
      </c>
    </row>
    <row r="273" spans="1:13" x14ac:dyDescent="0.4">
      <c r="A273" t="str">
        <f ca="1">IF($A273="","",IFERROR(VLOOKUP($A273,Data_Raw!$A:$G,4,FALSE),""))</f>
        <v>교보증권</v>
      </c>
      <c r="B273" t="s">
        <v>3450</v>
      </c>
      <c r="C273" t="s">
        <v>3451</v>
      </c>
      <c r="D273" t="s">
        <v>2775</v>
      </c>
      <c r="E273" t="s">
        <v>3476</v>
      </c>
      <c r="F273" t="s">
        <v>3477</v>
      </c>
      <c r="G273" t="s">
        <v>2775</v>
      </c>
      <c r="H273" t="s">
        <v>3478</v>
      </c>
      <c r="I273" t="s">
        <v>598</v>
      </c>
      <c r="J273">
        <v>107292301.32583</v>
      </c>
    </row>
    <row r="274" spans="1:13" x14ac:dyDescent="0.4">
      <c r="A274" t="str">
        <f ca="1">IF($A274="","",IFERROR(VLOOKUP($A274,Data_Raw!$A:$G,4,FALSE),""))</f>
        <v>신한자산운용</v>
      </c>
      <c r="B274" t="s">
        <v>3450</v>
      </c>
      <c r="C274" t="s">
        <v>3451</v>
      </c>
      <c r="D274" t="s">
        <v>2775</v>
      </c>
      <c r="E274" t="s">
        <v>3479</v>
      </c>
      <c r="F274" t="s">
        <v>3480</v>
      </c>
      <c r="G274" t="s">
        <v>2775</v>
      </c>
      <c r="H274" t="s">
        <v>3481</v>
      </c>
      <c r="I274" t="s">
        <v>598</v>
      </c>
      <c r="J274">
        <v>1212658.30450247</v>
      </c>
    </row>
    <row r="275" spans="1:13" x14ac:dyDescent="0.4">
      <c r="A275" t="str">
        <f ca="1">IF($A275="","",IFERROR(VLOOKUP($A275,Data_Raw!$A:$G,4,FALSE),""))</f>
        <v>헤시드벤처스</v>
      </c>
      <c r="B275" t="s">
        <v>3450</v>
      </c>
      <c r="C275" t="s">
        <v>3451</v>
      </c>
      <c r="D275" t="s">
        <v>2775</v>
      </c>
      <c r="E275" t="s">
        <v>3482</v>
      </c>
      <c r="F275" t="s">
        <v>3483</v>
      </c>
      <c r="G275" t="s">
        <v>2775</v>
      </c>
      <c r="H275" t="s">
        <v>3484</v>
      </c>
      <c r="I275" t="s">
        <v>598</v>
      </c>
      <c r="J275">
        <v>1182284312.1303899</v>
      </c>
    </row>
    <row r="276" spans="1:13" x14ac:dyDescent="0.4">
      <c r="A276" t="str">
        <f ca="1">IF($A276="","",IFERROR(VLOOKUP($A276,Data_Raw!$A:$G,4,FALSE),""))</f>
        <v>Barings</v>
      </c>
      <c r="B276" t="s">
        <v>3450</v>
      </c>
      <c r="C276" t="s">
        <v>3451</v>
      </c>
      <c r="D276" t="s">
        <v>2775</v>
      </c>
      <c r="E276" t="s">
        <v>3485</v>
      </c>
      <c r="F276" t="s">
        <v>3486</v>
      </c>
      <c r="G276" t="s">
        <v>2775</v>
      </c>
      <c r="H276" t="s">
        <v>3487</v>
      </c>
      <c r="I276" t="s">
        <v>598</v>
      </c>
      <c r="J276">
        <v>19633422.948751401</v>
      </c>
    </row>
    <row r="277" spans="1:13" x14ac:dyDescent="0.4">
      <c r="A277" t="str">
        <f ca="1">IF($A277="","",IFERROR(VLOOKUP($A277,Data_Raw!$A:$G,4,FALSE),""))</f>
        <v>코람코자산운용</v>
      </c>
      <c r="B277" t="s">
        <v>3450</v>
      </c>
      <c r="C277" t="s">
        <v>3451</v>
      </c>
      <c r="D277" t="s">
        <v>2775</v>
      </c>
      <c r="E277" t="s">
        <v>3488</v>
      </c>
      <c r="F277" t="s">
        <v>3489</v>
      </c>
      <c r="G277" t="s">
        <v>2775</v>
      </c>
      <c r="H277" t="s">
        <v>3490</v>
      </c>
      <c r="I277" t="s">
        <v>598</v>
      </c>
      <c r="J277">
        <v>1477855.3901616901</v>
      </c>
    </row>
    <row r="278" spans="1:13" x14ac:dyDescent="0.4">
      <c r="A278" t="str">
        <f ca="1">IF($A278="","",IFERROR(VLOOKUP($A278,Data_Raw!$A:$G,4,FALSE),""))</f>
        <v>Stepstone</v>
      </c>
      <c r="B278" t="s">
        <v>3450</v>
      </c>
      <c r="C278" t="s">
        <v>3451</v>
      </c>
      <c r="D278" t="s">
        <v>2775</v>
      </c>
      <c r="E278" t="s">
        <v>3491</v>
      </c>
      <c r="F278" t="s">
        <v>3492</v>
      </c>
      <c r="G278" t="s">
        <v>2775</v>
      </c>
      <c r="H278" t="s">
        <v>3492</v>
      </c>
      <c r="I278" t="s">
        <v>598</v>
      </c>
      <c r="J278">
        <v>299106077.09090698</v>
      </c>
    </row>
    <row r="279" spans="1:13" x14ac:dyDescent="0.4">
      <c r="A279" t="str">
        <f ca="1">IF($A279="","",IFERROR(VLOOKUP($A279,Data_Raw!$A:$G,4,FALSE),""))</f>
        <v>Andreessen Horowitz</v>
      </c>
      <c r="B279" t="s">
        <v>3450</v>
      </c>
      <c r="C279" t="s">
        <v>3451</v>
      </c>
      <c r="D279" t="s">
        <v>2775</v>
      </c>
      <c r="E279" t="s">
        <v>3493</v>
      </c>
      <c r="F279" t="s">
        <v>3494</v>
      </c>
      <c r="G279" t="s">
        <v>2775</v>
      </c>
      <c r="H279" t="s">
        <v>3495</v>
      </c>
      <c r="I279" t="s">
        <v>598</v>
      </c>
      <c r="J279">
        <v>310349631.934228</v>
      </c>
    </row>
    <row r="280" spans="1:13" x14ac:dyDescent="0.4">
      <c r="A280" t="str">
        <f ca="1">IF($A280="","",IFERROR(VLOOKUP($A280,Data_Raw!$A:$G,4,FALSE),""))</f>
        <v>Andreessen Horowitz</v>
      </c>
      <c r="B280" t="s">
        <v>3450</v>
      </c>
      <c r="C280" t="s">
        <v>3451</v>
      </c>
      <c r="D280" t="s">
        <v>2775</v>
      </c>
      <c r="E280" t="s">
        <v>3496</v>
      </c>
      <c r="F280" t="s">
        <v>3497</v>
      </c>
      <c r="G280" t="s">
        <v>2775</v>
      </c>
      <c r="H280" t="s">
        <v>3498</v>
      </c>
      <c r="I280" t="s">
        <v>598</v>
      </c>
      <c r="J280">
        <v>55419577.131111398</v>
      </c>
    </row>
    <row r="281" spans="1:13" x14ac:dyDescent="0.4">
      <c r="A281" t="str">
        <f ca="1">IF($A281="","",IFERROR(VLOOKUP($A281,Data_Raw!$A:$G,4,FALSE),""))</f>
        <v>Andreessen Horowitz</v>
      </c>
      <c r="B281" t="s">
        <v>3450</v>
      </c>
      <c r="C281" t="s">
        <v>3451</v>
      </c>
      <c r="D281" t="s">
        <v>2775</v>
      </c>
      <c r="E281" t="s">
        <v>3499</v>
      </c>
      <c r="F281" t="s">
        <v>3500</v>
      </c>
      <c r="G281" t="s">
        <v>2775</v>
      </c>
      <c r="H281" t="s">
        <v>3472</v>
      </c>
      <c r="I281" t="s">
        <v>598</v>
      </c>
      <c r="J281">
        <v>95321672.665513903</v>
      </c>
    </row>
    <row r="282" spans="1:13" x14ac:dyDescent="0.4">
      <c r="A282" t="str">
        <f ca="1">IF($A282="","",IFERROR(VLOOKUP($A282,Data_Raw!$A:$G,4,FALSE),""))</f>
        <v>NH투자증권</v>
      </c>
      <c r="B282" t="s">
        <v>3450</v>
      </c>
      <c r="C282" t="s">
        <v>3451</v>
      </c>
      <c r="D282" t="s">
        <v>2775</v>
      </c>
      <c r="E282" t="s">
        <v>3501</v>
      </c>
      <c r="F282" t="s">
        <v>3502</v>
      </c>
      <c r="G282" t="s">
        <v>2775</v>
      </c>
      <c r="H282" t="s">
        <v>3503</v>
      </c>
      <c r="I282" t="s">
        <v>598</v>
      </c>
      <c r="J282">
        <v>114139729.322083</v>
      </c>
    </row>
    <row r="283" spans="1:13" x14ac:dyDescent="0.4">
      <c r="A283" t="str">
        <f ca="1">IF($A283="","",IFERROR(VLOOKUP($A283,Data_Raw!$A:$G,4,FALSE),""))</f>
        <v>Primer Sazze</v>
      </c>
      <c r="B283" t="s">
        <v>3450</v>
      </c>
      <c r="C283" t="s">
        <v>3451</v>
      </c>
      <c r="D283" t="s">
        <v>2775</v>
      </c>
      <c r="E283" t="s">
        <v>3504</v>
      </c>
      <c r="F283" t="s">
        <v>3469</v>
      </c>
      <c r="G283" t="s">
        <v>2775</v>
      </c>
      <c r="H283" t="s">
        <v>3468</v>
      </c>
      <c r="I283" t="s">
        <v>598</v>
      </c>
      <c r="J283">
        <v>4859170.7885928396</v>
      </c>
    </row>
    <row r="284" spans="1:13" x14ac:dyDescent="0.4">
      <c r="A284" t="str">
        <f ca="1">IF($A284="","",IFERROR(VLOOKUP($A284,Data_Raw!$A:$G,4,FALSE),""))</f>
        <v>국민은행</v>
      </c>
      <c r="B284" t="s">
        <v>3450</v>
      </c>
      <c r="C284" t="s">
        <v>3451</v>
      </c>
      <c r="D284" t="s">
        <v>2775</v>
      </c>
      <c r="E284" t="s">
        <v>3505</v>
      </c>
      <c r="F284" t="s">
        <v>3506</v>
      </c>
      <c r="G284" t="s">
        <v>2775</v>
      </c>
      <c r="H284" t="s">
        <v>3507</v>
      </c>
      <c r="I284" t="s">
        <v>598</v>
      </c>
      <c r="J284">
        <v>225206263.385037</v>
      </c>
    </row>
    <row r="285" spans="1:13" x14ac:dyDescent="0.4">
      <c r="A285" t="str">
        <f ca="1">IF($A285="","",IFERROR(VLOOKUP($A285,Data_Raw!$A:$G,4,FALSE),""))</f>
        <v>한화자산운용</v>
      </c>
      <c r="B285" t="s">
        <v>3450</v>
      </c>
      <c r="C285" t="s">
        <v>3451</v>
      </c>
      <c r="D285" t="s">
        <v>2775</v>
      </c>
      <c r="E285" t="s">
        <v>3508</v>
      </c>
      <c r="F285" t="s">
        <v>3509</v>
      </c>
      <c r="G285" t="s">
        <v>2775</v>
      </c>
      <c r="H285" t="s">
        <v>3510</v>
      </c>
      <c r="I285" t="s">
        <v>598</v>
      </c>
      <c r="J285">
        <v>73954.839437542905</v>
      </c>
    </row>
    <row r="286" spans="1:13" x14ac:dyDescent="0.4">
      <c r="A286" t="str">
        <f ca="1">IF($A286="","",IFERROR(VLOOKUP($A286,Data_Raw!$A:$G,4,FALSE),""))</f>
        <v>Lightspeed Venture Partners</v>
      </c>
      <c r="B286" t="s">
        <v>3450</v>
      </c>
      <c r="C286" t="s">
        <v>3451</v>
      </c>
      <c r="D286" t="s">
        <v>2775</v>
      </c>
      <c r="E286" t="s">
        <v>3511</v>
      </c>
      <c r="F286" t="s">
        <v>3512</v>
      </c>
      <c r="G286" t="s">
        <v>2775</v>
      </c>
      <c r="H286" t="s">
        <v>3513</v>
      </c>
      <c r="I286" t="s">
        <v>598</v>
      </c>
      <c r="J286">
        <v>73955.578363471199</v>
      </c>
    </row>
    <row r="287" spans="1:13" x14ac:dyDescent="0.4">
      <c r="A287" t="str">
        <f ca="1">IF($A287="","",IFERROR(VLOOKUP($A287,Data_Raw!$A:$G,4,FALSE),""))</f>
        <v>Lightspeed Venture Partners</v>
      </c>
      <c r="B287" t="s">
        <v>640</v>
      </c>
      <c r="C287" t="s">
        <v>3514</v>
      </c>
      <c r="D287" t="s">
        <v>595</v>
      </c>
      <c r="E287" t="s">
        <v>3515</v>
      </c>
      <c r="F287" t="s">
        <v>3516</v>
      </c>
      <c r="G287" t="s">
        <v>595</v>
      </c>
      <c r="H287" t="s">
        <v>3517</v>
      </c>
      <c r="I287" t="s">
        <v>598</v>
      </c>
      <c r="J287">
        <v>7698892778.2577705</v>
      </c>
      <c r="K287">
        <v>6.65</v>
      </c>
      <c r="L287" t="s">
        <v>3518</v>
      </c>
      <c r="M287" t="s">
        <v>3519</v>
      </c>
    </row>
    <row r="288" spans="1:13" x14ac:dyDescent="0.4">
      <c r="A288" t="str">
        <f ca="1">IF($A288="","",IFERROR(VLOOKUP($A288,Data_Raw!$A:$G,4,FALSE),""))</f>
        <v>Lightspeed Venture Partners</v>
      </c>
      <c r="B288" t="s">
        <v>640</v>
      </c>
      <c r="C288" t="s">
        <v>3514</v>
      </c>
      <c r="D288" t="s">
        <v>2775</v>
      </c>
      <c r="E288" t="s">
        <v>3520</v>
      </c>
      <c r="F288" t="s">
        <v>3521</v>
      </c>
      <c r="G288" t="s">
        <v>2775</v>
      </c>
      <c r="H288" t="s">
        <v>3521</v>
      </c>
      <c r="I288" t="s">
        <v>598</v>
      </c>
      <c r="J288">
        <v>169643272.316663</v>
      </c>
    </row>
    <row r="289" spans="1:13" x14ac:dyDescent="0.4">
      <c r="A289" t="str">
        <f ca="1">IF($A289="","",IFERROR(VLOOKUP($A289,Data_Raw!$A:$G,4,FALSE),""))</f>
        <v>Tiger Global</v>
      </c>
      <c r="B289" t="s">
        <v>874</v>
      </c>
      <c r="C289" t="s">
        <v>3522</v>
      </c>
      <c r="D289" t="s">
        <v>595</v>
      </c>
      <c r="E289" t="s">
        <v>3523</v>
      </c>
      <c r="F289" t="s">
        <v>3524</v>
      </c>
      <c r="G289" t="s">
        <v>595</v>
      </c>
      <c r="H289" t="s">
        <v>3525</v>
      </c>
      <c r="I289" t="s">
        <v>598</v>
      </c>
      <c r="J289">
        <v>2204270830.4540801</v>
      </c>
      <c r="K289">
        <v>6.35</v>
      </c>
      <c r="L289" t="s">
        <v>3526</v>
      </c>
      <c r="M289" t="s">
        <v>3527</v>
      </c>
    </row>
    <row r="290" spans="1:13" x14ac:dyDescent="0.4">
      <c r="A290" t="str">
        <f ca="1">IF($A290="","",IFERROR(VLOOKUP($A290,Data_Raw!$A:$G,4,FALSE),""))</f>
        <v>Goldman Sachs</v>
      </c>
      <c r="B290" t="s">
        <v>874</v>
      </c>
      <c r="C290" t="s">
        <v>3522</v>
      </c>
      <c r="D290" t="s">
        <v>2775</v>
      </c>
      <c r="E290" t="s">
        <v>3528</v>
      </c>
      <c r="F290" t="s">
        <v>3524</v>
      </c>
      <c r="G290" t="s">
        <v>2775</v>
      </c>
      <c r="H290" t="s">
        <v>871</v>
      </c>
      <c r="I290" t="s">
        <v>598</v>
      </c>
      <c r="J290">
        <v>289028542.05778998</v>
      </c>
    </row>
    <row r="291" spans="1:13" x14ac:dyDescent="0.4">
      <c r="A291" t="str">
        <f ca="1">IF($A291="","",IFERROR(VLOOKUP($A291,Data_Raw!$A:$G,4,FALSE),""))</f>
        <v>보고자산운용</v>
      </c>
      <c r="B291" t="s">
        <v>843</v>
      </c>
      <c r="C291" t="s">
        <v>3529</v>
      </c>
      <c r="D291" t="s">
        <v>595</v>
      </c>
      <c r="E291" t="s">
        <v>3530</v>
      </c>
      <c r="F291" t="s">
        <v>3531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3532</v>
      </c>
      <c r="M291" t="s">
        <v>3533</v>
      </c>
    </row>
    <row r="292" spans="1:13" x14ac:dyDescent="0.4">
      <c r="A292" t="str">
        <f ca="1">IF($A292="","",IFERROR(VLOOKUP($A292,Data_Raw!$A:$G,4,FALSE),""))</f>
        <v>Mesa West Capital</v>
      </c>
      <c r="B292" t="s">
        <v>843</v>
      </c>
      <c r="C292" t="s">
        <v>3529</v>
      </c>
      <c r="D292" t="s">
        <v>2775</v>
      </c>
      <c r="E292" t="s">
        <v>3534</v>
      </c>
      <c r="F292" t="s">
        <v>3535</v>
      </c>
      <c r="G292" t="s">
        <v>2775</v>
      </c>
      <c r="H292" t="s">
        <v>840</v>
      </c>
      <c r="I292" t="s">
        <v>598</v>
      </c>
      <c r="J292">
        <v>247546712.27875</v>
      </c>
    </row>
    <row r="293" spans="1:13" x14ac:dyDescent="0.4">
      <c r="A293" t="str">
        <f ca="1">IF($A293="","",IFERROR(VLOOKUP($A293,Data_Raw!$A:$G,4,FALSE),""))</f>
        <v>Pantera Capital</v>
      </c>
      <c r="B293" t="s">
        <v>3536</v>
      </c>
      <c r="C293" t="s">
        <v>3537</v>
      </c>
      <c r="D293" t="s">
        <v>595</v>
      </c>
      <c r="E293" t="s">
        <v>3538</v>
      </c>
      <c r="F293" t="s">
        <v>3539</v>
      </c>
      <c r="G293" t="s">
        <v>595</v>
      </c>
      <c r="H293" t="s">
        <v>3540</v>
      </c>
      <c r="I293" t="s">
        <v>598</v>
      </c>
      <c r="J293">
        <v>2811046626.05512</v>
      </c>
      <c r="K293">
        <v>5.55</v>
      </c>
      <c r="L293" t="s">
        <v>3541</v>
      </c>
      <c r="M293" t="s">
        <v>3542</v>
      </c>
    </row>
    <row r="294" spans="1:13" x14ac:dyDescent="0.4">
      <c r="A294" t="str">
        <f ca="1">IF($A294="","",IFERROR(VLOOKUP($A294,Data_Raw!$A:$G,4,FALSE),""))</f>
        <v>미래에셋캐피탈</v>
      </c>
      <c r="B294" t="s">
        <v>3536</v>
      </c>
      <c r="C294" t="s">
        <v>3537</v>
      </c>
      <c r="D294" t="s">
        <v>2775</v>
      </c>
      <c r="E294" t="s">
        <v>3543</v>
      </c>
      <c r="F294" t="s">
        <v>860</v>
      </c>
      <c r="G294" t="s">
        <v>2775</v>
      </c>
      <c r="H294" t="s">
        <v>3544</v>
      </c>
      <c r="I294" t="s">
        <v>598</v>
      </c>
      <c r="J294">
        <v>145019161.60076001</v>
      </c>
    </row>
    <row r="295" spans="1:13" x14ac:dyDescent="0.4">
      <c r="A295" t="str">
        <f ca="1">IF($A295="","",IFERROR(VLOOKUP($A295,Data_Raw!$A:$G,4,FALSE),""))</f>
        <v>파인스트리트자산운용</v>
      </c>
      <c r="B295" t="s">
        <v>3545</v>
      </c>
      <c r="C295" t="s">
        <v>3546</v>
      </c>
      <c r="D295" t="s">
        <v>2775</v>
      </c>
      <c r="E295" t="s">
        <v>3547</v>
      </c>
      <c r="F295" t="s">
        <v>3548</v>
      </c>
      <c r="G295" t="s">
        <v>2775</v>
      </c>
      <c r="H295" t="s">
        <v>3549</v>
      </c>
      <c r="I295" t="s">
        <v>598</v>
      </c>
      <c r="J295">
        <v>73438655.135669395</v>
      </c>
    </row>
    <row r="296" spans="1:13" x14ac:dyDescent="0.4">
      <c r="A296" t="str">
        <f ca="1">IF($A296="","",IFERROR(VLOOKUP($A296,Data_Raw!$A:$G,4,FALSE),""))</f>
        <v>미래에셋자산운용</v>
      </c>
      <c r="B296" t="s">
        <v>3545</v>
      </c>
      <c r="C296" t="s">
        <v>3546</v>
      </c>
      <c r="D296" t="s">
        <v>2775</v>
      </c>
      <c r="E296" t="s">
        <v>3550</v>
      </c>
      <c r="F296" t="s">
        <v>3551</v>
      </c>
      <c r="G296" t="s">
        <v>2775</v>
      </c>
      <c r="H296" t="s">
        <v>3551</v>
      </c>
      <c r="I296" t="s">
        <v>598</v>
      </c>
      <c r="J296">
        <v>288105493.22462499</v>
      </c>
    </row>
    <row r="297" spans="1:13" x14ac:dyDescent="0.4">
      <c r="A297" t="str">
        <f ca="1">IF($A297="","",IFERROR(VLOOKUP($A297,Data_Raw!$A:$G,4,FALSE),""))</f>
        <v>신한금융투자</v>
      </c>
      <c r="B297" t="s">
        <v>951</v>
      </c>
      <c r="C297" t="s">
        <v>3552</v>
      </c>
      <c r="D297" t="s">
        <v>2775</v>
      </c>
      <c r="E297" t="s">
        <v>3553</v>
      </c>
      <c r="F297" t="s">
        <v>3554</v>
      </c>
      <c r="G297" t="s">
        <v>2775</v>
      </c>
      <c r="H297" t="s">
        <v>3554</v>
      </c>
      <c r="I297" t="s">
        <v>733</v>
      </c>
      <c r="J297">
        <v>998199766.86556804</v>
      </c>
    </row>
    <row r="298" spans="1:13" x14ac:dyDescent="0.4">
      <c r="A298" t="str">
        <f ca="1">IF($A298="","",IFERROR(VLOOKUP($A298,Data_Raw!$A:$G,4,FALSE),""))</f>
        <v>DCVC</v>
      </c>
      <c r="B298" t="s">
        <v>951</v>
      </c>
      <c r="C298" t="s">
        <v>3552</v>
      </c>
      <c r="D298" t="s">
        <v>2775</v>
      </c>
      <c r="E298" t="s">
        <v>3555</v>
      </c>
      <c r="F298" t="s">
        <v>3556</v>
      </c>
      <c r="G298" t="s">
        <v>2775</v>
      </c>
      <c r="H298" t="s">
        <v>3556</v>
      </c>
      <c r="I298" t="s">
        <v>733</v>
      </c>
      <c r="J298">
        <v>15374203658.3284</v>
      </c>
    </row>
    <row r="299" spans="1:13" x14ac:dyDescent="0.4">
      <c r="A299" t="str">
        <f ca="1">IF($A299="","",IFERROR(VLOOKUP($A299,Data_Raw!$A:$G,4,FALSE),""))</f>
        <v>신한자산운용</v>
      </c>
      <c r="B299" t="s">
        <v>951</v>
      </c>
      <c r="C299" t="s">
        <v>3552</v>
      </c>
      <c r="D299" t="s">
        <v>2775</v>
      </c>
      <c r="E299" t="s">
        <v>3557</v>
      </c>
      <c r="F299" t="s">
        <v>3558</v>
      </c>
      <c r="G299" t="s">
        <v>2775</v>
      </c>
      <c r="H299" t="s">
        <v>3558</v>
      </c>
      <c r="I299" t="s">
        <v>1084</v>
      </c>
      <c r="J299">
        <v>28468107142.987</v>
      </c>
    </row>
    <row r="300" spans="1:13" x14ac:dyDescent="0.4">
      <c r="A300" t="str">
        <f ca="1">IF($A300="","",IFERROR(VLOOKUP($A300,Data_Raw!$A:$G,4,FALSE),""))</f>
        <v>IPI Partners</v>
      </c>
      <c r="B300" t="s">
        <v>951</v>
      </c>
      <c r="C300" t="s">
        <v>3552</v>
      </c>
      <c r="D300" t="s">
        <v>2775</v>
      </c>
      <c r="E300" t="s">
        <v>3559</v>
      </c>
      <c r="F300" t="s">
        <v>3560</v>
      </c>
      <c r="G300" t="s">
        <v>2775</v>
      </c>
      <c r="H300" t="s">
        <v>3560</v>
      </c>
      <c r="I300" t="s">
        <v>1084</v>
      </c>
      <c r="J300">
        <v>53775908228.333801</v>
      </c>
    </row>
    <row r="301" spans="1:13" x14ac:dyDescent="0.4">
      <c r="A301" t="str">
        <f ca="1">IF($A301="","",IFERROR(VLOOKUP($A301,Data_Raw!$A:$G,4,FALSE),""))</f>
        <v>NH투자증권</v>
      </c>
      <c r="B301" t="s">
        <v>3561</v>
      </c>
      <c r="C301" t="s">
        <v>3562</v>
      </c>
      <c r="D301" t="s">
        <v>595</v>
      </c>
      <c r="E301" t="s">
        <v>3563</v>
      </c>
      <c r="F301" t="s">
        <v>3564</v>
      </c>
      <c r="G301" t="s">
        <v>595</v>
      </c>
      <c r="H301" t="s">
        <v>3565</v>
      </c>
      <c r="I301" t="s">
        <v>598</v>
      </c>
      <c r="J301">
        <v>4079000000</v>
      </c>
      <c r="K301">
        <v>8.3000000000000007</v>
      </c>
      <c r="L301" t="s">
        <v>3566</v>
      </c>
      <c r="M301" t="s">
        <v>3567</v>
      </c>
    </row>
    <row r="302" spans="1:13" x14ac:dyDescent="0.4">
      <c r="A302" t="str">
        <f ca="1">IF($A302="","",IFERROR(VLOOKUP($A302,Data_Raw!$A:$G,4,FALSE),""))</f>
        <v>LCV</v>
      </c>
      <c r="B302" t="s">
        <v>3561</v>
      </c>
      <c r="C302" t="s">
        <v>3562</v>
      </c>
      <c r="D302" t="s">
        <v>2775</v>
      </c>
      <c r="E302" t="s">
        <v>3568</v>
      </c>
      <c r="F302" t="s">
        <v>3565</v>
      </c>
      <c r="G302" t="s">
        <v>2775</v>
      </c>
      <c r="H302" t="s">
        <v>3565</v>
      </c>
      <c r="I302" t="s">
        <v>598</v>
      </c>
      <c r="J302">
        <v>219303770.25615001</v>
      </c>
    </row>
    <row r="303" spans="1:13" x14ac:dyDescent="0.4">
      <c r="A303" t="str">
        <f ca="1">IF($A303="","",IFERROR(VLOOKUP($A303,Data_Raw!$A:$G,4,FALSE),""))</f>
        <v>한화자산운용</v>
      </c>
      <c r="B303" t="s">
        <v>3569</v>
      </c>
      <c r="C303" t="s">
        <v>3570</v>
      </c>
      <c r="D303" t="s">
        <v>595</v>
      </c>
      <c r="E303" t="s">
        <v>3571</v>
      </c>
      <c r="F303" t="s">
        <v>3572</v>
      </c>
      <c r="G303" t="s">
        <v>595</v>
      </c>
      <c r="H303" t="s">
        <v>3573</v>
      </c>
      <c r="I303" t="s">
        <v>598</v>
      </c>
      <c r="J303">
        <v>1899500000</v>
      </c>
      <c r="K303">
        <v>8.2200000000000006</v>
      </c>
      <c r="L303" t="s">
        <v>3574</v>
      </c>
      <c r="M303" t="s">
        <v>3575</v>
      </c>
    </row>
    <row r="304" spans="1:13" x14ac:dyDescent="0.4">
      <c r="A304" t="str">
        <f ca="1">IF($A304="","",IFERROR(VLOOKUP($A304,Data_Raw!$A:$G,4,FALSE),""))</f>
        <v>KDB인프라자산운용</v>
      </c>
      <c r="B304" t="s">
        <v>3569</v>
      </c>
      <c r="C304" t="s">
        <v>3570</v>
      </c>
      <c r="D304" t="s">
        <v>595</v>
      </c>
      <c r="E304" t="s">
        <v>3576</v>
      </c>
      <c r="F304" t="s">
        <v>3577</v>
      </c>
      <c r="G304" t="s">
        <v>595</v>
      </c>
      <c r="H304" t="s">
        <v>3573</v>
      </c>
      <c r="I304" t="s">
        <v>598</v>
      </c>
      <c r="J304">
        <v>567500000</v>
      </c>
      <c r="K304">
        <v>8.42</v>
      </c>
      <c r="L304" t="s">
        <v>3578</v>
      </c>
      <c r="M304" t="s">
        <v>3579</v>
      </c>
    </row>
    <row r="305" spans="1:13" x14ac:dyDescent="0.4">
      <c r="A305" t="str">
        <f ca="1">IF($A305="","",IFERROR(VLOOKUP($A305,Data_Raw!$A:$G,4,FALSE),""))</f>
        <v>한화자산운용</v>
      </c>
      <c r="B305" t="s">
        <v>3569</v>
      </c>
      <c r="C305" t="s">
        <v>3570</v>
      </c>
      <c r="D305" t="s">
        <v>2775</v>
      </c>
      <c r="E305" t="s">
        <v>3580</v>
      </c>
      <c r="F305" t="s">
        <v>3573</v>
      </c>
      <c r="G305" t="s">
        <v>2775</v>
      </c>
      <c r="H305" t="s">
        <v>3573</v>
      </c>
      <c r="I305" t="s">
        <v>598</v>
      </c>
      <c r="J305">
        <v>146276883.96039999</v>
      </c>
    </row>
    <row r="306" spans="1:13" x14ac:dyDescent="0.4">
      <c r="A306" t="str">
        <f ca="1">IF($A306="","",IFERROR(VLOOKUP($A306,Data_Raw!$A:$G,4,FALSE),""))</f>
        <v>신한자산운용</v>
      </c>
      <c r="B306" t="s">
        <v>3581</v>
      </c>
      <c r="C306" t="s">
        <v>3582</v>
      </c>
      <c r="D306" t="s">
        <v>595</v>
      </c>
      <c r="E306" t="s">
        <v>3583</v>
      </c>
      <c r="F306" t="s">
        <v>3584</v>
      </c>
      <c r="G306" t="s">
        <v>595</v>
      </c>
      <c r="H306" t="s">
        <v>3585</v>
      </c>
      <c r="I306" t="s">
        <v>598</v>
      </c>
      <c r="J306">
        <v>6810344277.3730001</v>
      </c>
      <c r="K306">
        <v>11.38</v>
      </c>
      <c r="L306" t="s">
        <v>3586</v>
      </c>
      <c r="M306" t="s">
        <v>3587</v>
      </c>
    </row>
    <row r="307" spans="1:13" x14ac:dyDescent="0.4">
      <c r="A307" t="str">
        <f ca="1">IF($A307="","",IFERROR(VLOOKUP($A307,Data_Raw!$A:$G,4,FALSE),""))</f>
        <v>삼성SRA자산운용</v>
      </c>
      <c r="B307" t="s">
        <v>3581</v>
      </c>
      <c r="C307" t="s">
        <v>3582</v>
      </c>
      <c r="D307" t="s">
        <v>595</v>
      </c>
      <c r="E307" t="s">
        <v>3588</v>
      </c>
      <c r="F307" t="s">
        <v>3589</v>
      </c>
      <c r="G307" t="s">
        <v>595</v>
      </c>
      <c r="H307" t="s">
        <v>3590</v>
      </c>
      <c r="I307" t="s">
        <v>598</v>
      </c>
      <c r="J307">
        <v>11767240428.6255</v>
      </c>
      <c r="K307">
        <v>13.97</v>
      </c>
      <c r="L307" t="s">
        <v>3591</v>
      </c>
      <c r="M307" t="s">
        <v>3592</v>
      </c>
    </row>
    <row r="308" spans="1:13" x14ac:dyDescent="0.4">
      <c r="A308" t="str">
        <f ca="1">IF($A308="","",IFERROR(VLOOKUP($A308,Data_Raw!$A:$G,4,FALSE),""))</f>
        <v>CRED GP, LLC</v>
      </c>
      <c r="B308" t="s">
        <v>3581</v>
      </c>
      <c r="C308" t="s">
        <v>3582</v>
      </c>
      <c r="D308" t="s">
        <v>2775</v>
      </c>
      <c r="E308" t="s">
        <v>3593</v>
      </c>
      <c r="F308" t="s">
        <v>3594</v>
      </c>
      <c r="G308" t="s">
        <v>2775</v>
      </c>
      <c r="H308" t="s">
        <v>3595</v>
      </c>
      <c r="I308" t="s">
        <v>598</v>
      </c>
      <c r="J308">
        <v>1384263266.28124</v>
      </c>
    </row>
    <row r="309" spans="1:13" x14ac:dyDescent="0.4">
      <c r="A309" t="str">
        <f ca="1">IF($A309="","",IFERROR(VLOOKUP($A309,Data_Raw!$A:$G,4,FALSE),""))</f>
        <v>KDB산업은행</v>
      </c>
      <c r="B309" t="s">
        <v>3581</v>
      </c>
      <c r="C309" t="s">
        <v>3582</v>
      </c>
      <c r="D309" t="s">
        <v>2775</v>
      </c>
      <c r="E309" t="s">
        <v>3596</v>
      </c>
      <c r="F309" t="s">
        <v>3597</v>
      </c>
      <c r="G309" t="s">
        <v>2775</v>
      </c>
      <c r="H309" t="s">
        <v>3598</v>
      </c>
      <c r="I309" t="s">
        <v>598</v>
      </c>
      <c r="J309">
        <v>2252851516.1496401</v>
      </c>
    </row>
    <row r="310" spans="1:13" x14ac:dyDescent="0.4">
      <c r="A310" t="str">
        <f ca="1">IF($A310="","",IFERROR(VLOOKUP($A310,Data_Raw!$A:$G,4,FALSE),""))</f>
        <v>Tiger Global</v>
      </c>
      <c r="B310" t="s">
        <v>3581</v>
      </c>
      <c r="C310" t="s">
        <v>3582</v>
      </c>
      <c r="D310" t="s">
        <v>2775</v>
      </c>
      <c r="E310" t="s">
        <v>3599</v>
      </c>
      <c r="F310" t="s">
        <v>3600</v>
      </c>
      <c r="G310" t="s">
        <v>2775</v>
      </c>
      <c r="H310" t="s">
        <v>3600</v>
      </c>
      <c r="I310" t="s">
        <v>598</v>
      </c>
      <c r="J310">
        <v>328066832.26119</v>
      </c>
    </row>
    <row r="311" spans="1:13" x14ac:dyDescent="0.4">
      <c r="A311" t="str">
        <f ca="1">IF($A311="","",IFERROR(VLOOKUP($A311,Data_Raw!$A:$G,4,FALSE),""))</f>
        <v>Ares Management</v>
      </c>
      <c r="B311" t="s">
        <v>3581</v>
      </c>
      <c r="C311" t="s">
        <v>3582</v>
      </c>
      <c r="D311" t="s">
        <v>2775</v>
      </c>
      <c r="E311" t="s">
        <v>3601</v>
      </c>
      <c r="F311" t="s">
        <v>3602</v>
      </c>
      <c r="G311" t="s">
        <v>2775</v>
      </c>
      <c r="H311" t="s">
        <v>3602</v>
      </c>
      <c r="I311" t="s">
        <v>598</v>
      </c>
      <c r="J311">
        <v>92167.067174437994</v>
      </c>
    </row>
    <row r="312" spans="1:13" x14ac:dyDescent="0.4">
      <c r="A312" t="str">
        <f ca="1">IF($A312="","",IFERROR(VLOOKUP($A312,Data_Raw!$A:$G,4,FALSE),""))</f>
        <v>대한토지신탁</v>
      </c>
      <c r="B312" t="s">
        <v>3581</v>
      </c>
      <c r="C312" t="s">
        <v>3582</v>
      </c>
      <c r="D312" t="s">
        <v>2775</v>
      </c>
      <c r="E312" t="s">
        <v>3603</v>
      </c>
      <c r="F312" t="s">
        <v>3604</v>
      </c>
      <c r="G312" t="s">
        <v>2775</v>
      </c>
      <c r="H312" t="s">
        <v>3604</v>
      </c>
      <c r="I312" t="s">
        <v>598</v>
      </c>
      <c r="J312">
        <v>92167.067174437994</v>
      </c>
    </row>
    <row r="313" spans="1:13" x14ac:dyDescent="0.4">
      <c r="A313" t="str">
        <f ca="1">IF($A313="","",IFERROR(VLOOKUP($A313,Data_Raw!$A:$G,4,FALSE),""))</f>
        <v>현대인베스트먼트자산운용</v>
      </c>
      <c r="B313" t="s">
        <v>3581</v>
      </c>
      <c r="C313" t="s">
        <v>3582</v>
      </c>
      <c r="D313" t="s">
        <v>2775</v>
      </c>
      <c r="E313" t="s">
        <v>3605</v>
      </c>
      <c r="F313" t="s">
        <v>3606</v>
      </c>
      <c r="G313" t="s">
        <v>2775</v>
      </c>
      <c r="H313" t="s">
        <v>3606</v>
      </c>
      <c r="I313" t="s">
        <v>598</v>
      </c>
      <c r="J313">
        <v>2747602614.74053</v>
      </c>
    </row>
    <row r="314" spans="1:13" x14ac:dyDescent="0.4">
      <c r="A314" t="str">
        <f ca="1">IF($A314="","",IFERROR(VLOOKUP($A314,Data_Raw!$A:$G,4,FALSE),""))</f>
        <v>멀티에셋자산운용</v>
      </c>
      <c r="B314" t="s">
        <v>3607</v>
      </c>
      <c r="C314" t="s">
        <v>3608</v>
      </c>
      <c r="D314" t="s">
        <v>595</v>
      </c>
      <c r="E314" t="s">
        <v>3609</v>
      </c>
      <c r="F314" t="s">
        <v>3610</v>
      </c>
      <c r="G314" t="s">
        <v>595</v>
      </c>
      <c r="H314" t="s">
        <v>3611</v>
      </c>
      <c r="I314" t="s">
        <v>598</v>
      </c>
      <c r="J314">
        <v>10126412817.759001</v>
      </c>
      <c r="K314">
        <v>15</v>
      </c>
      <c r="L314" t="s">
        <v>3612</v>
      </c>
      <c r="M314" t="s">
        <v>3613</v>
      </c>
    </row>
    <row r="315" spans="1:13" x14ac:dyDescent="0.4">
      <c r="A315" t="str">
        <f ca="1">IF($A315="","",IFERROR(VLOOKUP($A315,Data_Raw!$A:$G,4,FALSE),""))</f>
        <v>이지스자산운용</v>
      </c>
      <c r="B315" t="s">
        <v>3607</v>
      </c>
      <c r="C315" t="s">
        <v>3608</v>
      </c>
      <c r="D315" t="s">
        <v>595</v>
      </c>
      <c r="E315" t="s">
        <v>3614</v>
      </c>
      <c r="F315" t="s">
        <v>3615</v>
      </c>
      <c r="G315" t="s">
        <v>595</v>
      </c>
      <c r="H315" t="s">
        <v>3616</v>
      </c>
      <c r="I315" t="s">
        <v>598</v>
      </c>
      <c r="J315">
        <v>4744481684.9395599</v>
      </c>
      <c r="K315">
        <v>15.5</v>
      </c>
      <c r="L315" t="s">
        <v>3617</v>
      </c>
      <c r="M315" t="s">
        <v>3618</v>
      </c>
    </row>
    <row r="316" spans="1:13" x14ac:dyDescent="0.4">
      <c r="A316" t="str">
        <f ca="1">IF($A316="","",IFERROR(VLOOKUP($A316,Data_Raw!$A:$G,4,FALSE),""))</f>
        <v>Antares Capital Advisors LLC</v>
      </c>
      <c r="B316" t="s">
        <v>3607</v>
      </c>
      <c r="C316" t="s">
        <v>3608</v>
      </c>
      <c r="D316" t="s">
        <v>595</v>
      </c>
      <c r="E316" t="s">
        <v>3619</v>
      </c>
      <c r="F316" t="s">
        <v>3620</v>
      </c>
      <c r="G316" t="s">
        <v>595</v>
      </c>
      <c r="H316" t="s">
        <v>3616</v>
      </c>
      <c r="I316" t="s">
        <v>598</v>
      </c>
      <c r="J316">
        <v>6571231328.2297802</v>
      </c>
      <c r="K316">
        <v>15.5</v>
      </c>
      <c r="L316" t="s">
        <v>3617</v>
      </c>
      <c r="M316" t="s">
        <v>3618</v>
      </c>
    </row>
    <row r="317" spans="1:13" x14ac:dyDescent="0.4">
      <c r="A317" t="str">
        <f ca="1">IF($A317="","",IFERROR(VLOOKUP($A317,Data_Raw!$A:$G,4,FALSE),""))</f>
        <v>교보AIM자산운용</v>
      </c>
      <c r="B317" t="s">
        <v>3607</v>
      </c>
      <c r="C317" t="s">
        <v>3608</v>
      </c>
      <c r="D317" t="s">
        <v>595</v>
      </c>
      <c r="E317" t="s">
        <v>3621</v>
      </c>
      <c r="F317" t="s">
        <v>3622</v>
      </c>
      <c r="G317" t="s">
        <v>595</v>
      </c>
      <c r="H317" t="s">
        <v>3623</v>
      </c>
      <c r="I317" t="s">
        <v>598</v>
      </c>
      <c r="J317">
        <v>5926713186.7327995</v>
      </c>
      <c r="K317">
        <v>15</v>
      </c>
      <c r="L317" t="s">
        <v>3624</v>
      </c>
      <c r="M317" t="s">
        <v>3192</v>
      </c>
    </row>
    <row r="318" spans="1:13" x14ac:dyDescent="0.4">
      <c r="A318" t="str">
        <f ca="1">IF($A318="","",IFERROR(VLOOKUP($A318,Data_Raw!$A:$G,4,FALSE),""))</f>
        <v>유한회사 인비저닝 파트너스</v>
      </c>
      <c r="B318" t="s">
        <v>3607</v>
      </c>
      <c r="C318" t="s">
        <v>3608</v>
      </c>
      <c r="D318" t="s">
        <v>595</v>
      </c>
      <c r="E318" t="s">
        <v>3625</v>
      </c>
      <c r="F318" t="s">
        <v>3626</v>
      </c>
      <c r="G318" t="s">
        <v>595</v>
      </c>
      <c r="H318" t="s">
        <v>3623</v>
      </c>
      <c r="I318" t="s">
        <v>598</v>
      </c>
      <c r="J318">
        <v>1058105326.96646</v>
      </c>
      <c r="K318">
        <v>15</v>
      </c>
      <c r="L318" t="s">
        <v>3624</v>
      </c>
      <c r="M318" t="s">
        <v>3192</v>
      </c>
    </row>
    <row r="319" spans="1:13" x14ac:dyDescent="0.4">
      <c r="A319" t="str">
        <f ca="1">IF($A319="","",IFERROR(VLOOKUP($A319,Data_Raw!$A:$G,4,FALSE),""))</f>
        <v>Global Infrastructure Partners</v>
      </c>
      <c r="B319" t="s">
        <v>3607</v>
      </c>
      <c r="C319" t="s">
        <v>3608</v>
      </c>
      <c r="D319" t="s">
        <v>595</v>
      </c>
      <c r="E319" t="s">
        <v>3627</v>
      </c>
      <c r="F319" t="s">
        <v>3628</v>
      </c>
      <c r="G319" t="s">
        <v>595</v>
      </c>
      <c r="H319" t="s">
        <v>3629</v>
      </c>
      <c r="I319" t="s">
        <v>598</v>
      </c>
      <c r="J319">
        <v>3127824550.9779801</v>
      </c>
      <c r="K319">
        <v>4.3</v>
      </c>
      <c r="L319" t="s">
        <v>3630</v>
      </c>
      <c r="M319" t="s">
        <v>3631</v>
      </c>
    </row>
    <row r="320" spans="1:13" x14ac:dyDescent="0.4">
      <c r="A320" t="str">
        <f ca="1">IF($A320="","",IFERROR(VLOOKUP($A320,Data_Raw!$A:$G,4,FALSE),""))</f>
        <v>스틱인베스트먼트</v>
      </c>
      <c r="B320" t="s">
        <v>3607</v>
      </c>
      <c r="C320" t="s">
        <v>3608</v>
      </c>
      <c r="D320" t="s">
        <v>595</v>
      </c>
      <c r="E320" t="s">
        <v>3632</v>
      </c>
      <c r="F320" t="s">
        <v>3633</v>
      </c>
      <c r="G320" t="s">
        <v>595</v>
      </c>
      <c r="H320" t="s">
        <v>3629</v>
      </c>
      <c r="I320" t="s">
        <v>598</v>
      </c>
      <c r="J320">
        <v>4000031397.1199999</v>
      </c>
      <c r="K320">
        <v>7.5</v>
      </c>
      <c r="L320" t="s">
        <v>3634</v>
      </c>
      <c r="M320" t="s">
        <v>3631</v>
      </c>
    </row>
    <row r="321" spans="1:13" x14ac:dyDescent="0.4">
      <c r="A321" t="str">
        <f ca="1">IF($A321="","",IFERROR(VLOOKUP($A321,Data_Raw!$A:$G,4,FALSE),""))</f>
        <v>한국토지신탁</v>
      </c>
      <c r="B321" t="s">
        <v>3607</v>
      </c>
      <c r="C321" t="s">
        <v>3608</v>
      </c>
      <c r="D321" t="s">
        <v>595</v>
      </c>
      <c r="E321" t="s">
        <v>3635</v>
      </c>
      <c r="F321" t="s">
        <v>3636</v>
      </c>
      <c r="G321" t="s">
        <v>595</v>
      </c>
      <c r="H321" t="s">
        <v>3629</v>
      </c>
      <c r="I321" t="s">
        <v>598</v>
      </c>
      <c r="J321">
        <v>3249574332.3519402</v>
      </c>
      <c r="K321">
        <v>7.5</v>
      </c>
      <c r="L321" t="s">
        <v>3634</v>
      </c>
      <c r="M321" t="s">
        <v>3631</v>
      </c>
    </row>
    <row r="322" spans="1:13" x14ac:dyDescent="0.4">
      <c r="A322" t="str">
        <f ca="1">IF($A322="","",IFERROR(VLOOKUP($A322,Data_Raw!$A:$G,4,FALSE),""))</f>
        <v>KB자산운용</v>
      </c>
      <c r="B322" t="s">
        <v>3607</v>
      </c>
      <c r="C322" t="s">
        <v>3608</v>
      </c>
      <c r="D322" t="s">
        <v>2775</v>
      </c>
      <c r="E322" t="s">
        <v>3637</v>
      </c>
      <c r="F322" t="s">
        <v>3638</v>
      </c>
      <c r="G322" t="s">
        <v>2775</v>
      </c>
      <c r="H322" t="s">
        <v>3639</v>
      </c>
      <c r="I322" t="s">
        <v>598</v>
      </c>
      <c r="J322">
        <v>2442257981.4120898</v>
      </c>
    </row>
    <row r="323" spans="1:13" x14ac:dyDescent="0.4">
      <c r="A323" t="str">
        <f ca="1">IF($A323="","",IFERROR(VLOOKUP($A323,Data_Raw!$A:$G,4,FALSE),""))</f>
        <v>Shield Capital, LLC</v>
      </c>
      <c r="B323" t="s">
        <v>3607</v>
      </c>
      <c r="C323" t="s">
        <v>3608</v>
      </c>
      <c r="D323" t="s">
        <v>2775</v>
      </c>
      <c r="E323" t="s">
        <v>3640</v>
      </c>
      <c r="F323" t="s">
        <v>3641</v>
      </c>
      <c r="G323" t="s">
        <v>2775</v>
      </c>
      <c r="H323" t="s">
        <v>3642</v>
      </c>
      <c r="I323" t="s">
        <v>598</v>
      </c>
      <c r="J323">
        <v>643375365.98462701</v>
      </c>
    </row>
    <row r="324" spans="1:13" x14ac:dyDescent="0.4">
      <c r="A324" t="str">
        <f ca="1">IF($A324="","",IFERROR(VLOOKUP($A324,Data_Raw!$A:$G,4,FALSE),""))</f>
        <v>이지스자산운용</v>
      </c>
      <c r="B324" t="s">
        <v>3607</v>
      </c>
      <c r="C324" t="s">
        <v>3608</v>
      </c>
      <c r="D324" t="s">
        <v>2775</v>
      </c>
      <c r="E324" t="s">
        <v>3643</v>
      </c>
      <c r="F324" t="s">
        <v>3644</v>
      </c>
      <c r="G324" t="s">
        <v>2775</v>
      </c>
      <c r="H324" t="s">
        <v>3645</v>
      </c>
      <c r="I324" t="s">
        <v>598</v>
      </c>
      <c r="J324">
        <v>1864773948.8464701</v>
      </c>
    </row>
    <row r="325" spans="1:13" x14ac:dyDescent="0.4">
      <c r="A325" t="str">
        <f ca="1">IF($A325="","",IFERROR(VLOOKUP($A325,Data_Raw!$A:$G,4,FALSE),""))</f>
        <v>맥쿼리자산운용</v>
      </c>
      <c r="B325" t="s">
        <v>3607</v>
      </c>
      <c r="C325" t="s">
        <v>3608</v>
      </c>
      <c r="D325" t="s">
        <v>2775</v>
      </c>
      <c r="E325" t="s">
        <v>3646</v>
      </c>
      <c r="F325" t="s">
        <v>3647</v>
      </c>
      <c r="G325" t="s">
        <v>2775</v>
      </c>
      <c r="H325" t="s">
        <v>3648</v>
      </c>
      <c r="I325" t="s">
        <v>598</v>
      </c>
      <c r="J325">
        <v>9548087.2158684209</v>
      </c>
    </row>
    <row r="326" spans="1:13" x14ac:dyDescent="0.4">
      <c r="A326" t="str">
        <f ca="1">IF($A326="","",IFERROR(VLOOKUP($A326,Data_Raw!$A:$G,4,FALSE),""))</f>
        <v>보고펀드자산운용</v>
      </c>
      <c r="B326" t="s">
        <v>3649</v>
      </c>
      <c r="C326" t="s">
        <v>3650</v>
      </c>
      <c r="D326" t="s">
        <v>595</v>
      </c>
      <c r="E326" t="s">
        <v>3651</v>
      </c>
      <c r="F326" t="s">
        <v>3652</v>
      </c>
      <c r="G326" t="s">
        <v>595</v>
      </c>
      <c r="H326" t="s">
        <v>3653</v>
      </c>
      <c r="I326" t="s">
        <v>598</v>
      </c>
      <c r="J326">
        <v>600498666.90746701</v>
      </c>
      <c r="K326">
        <v>19</v>
      </c>
      <c r="L326" t="s">
        <v>3654</v>
      </c>
      <c r="M326" t="s">
        <v>3655</v>
      </c>
    </row>
    <row r="327" spans="1:13" x14ac:dyDescent="0.4">
      <c r="A327" t="str">
        <f ca="1">IF($A327="","",IFERROR(VLOOKUP($A327,Data_Raw!$A:$G,4,FALSE),""))</f>
        <v>ARDIAN France SA</v>
      </c>
      <c r="B327" t="s">
        <v>3649</v>
      </c>
      <c r="C327" t="s">
        <v>3650</v>
      </c>
      <c r="D327" t="s">
        <v>595</v>
      </c>
      <c r="E327" t="s">
        <v>3656</v>
      </c>
      <c r="F327" t="s">
        <v>3657</v>
      </c>
      <c r="G327" t="s">
        <v>595</v>
      </c>
      <c r="H327" t="s">
        <v>3658</v>
      </c>
      <c r="I327" t="s">
        <v>598</v>
      </c>
      <c r="J327">
        <v>410760000.16471499</v>
      </c>
      <c r="K327">
        <v>14.5</v>
      </c>
      <c r="L327" t="s">
        <v>3659</v>
      </c>
      <c r="M327" t="s">
        <v>3660</v>
      </c>
    </row>
    <row r="328" spans="1:13" x14ac:dyDescent="0.4">
      <c r="A328" t="str">
        <f ca="1">IF($A328="","",IFERROR(VLOOKUP($A328,Data_Raw!$A:$G,4,FALSE),""))</f>
        <v>VEPF Management, L.P.</v>
      </c>
      <c r="B328" t="s">
        <v>3649</v>
      </c>
      <c r="C328" t="s">
        <v>3650</v>
      </c>
      <c r="D328" t="s">
        <v>595</v>
      </c>
      <c r="E328" t="s">
        <v>3661</v>
      </c>
      <c r="F328" t="s">
        <v>3662</v>
      </c>
      <c r="G328" t="s">
        <v>595</v>
      </c>
      <c r="H328" t="s">
        <v>3663</v>
      </c>
      <c r="I328" t="s">
        <v>598</v>
      </c>
      <c r="J328">
        <v>87220000.034975201</v>
      </c>
      <c r="K328">
        <v>25</v>
      </c>
      <c r="L328" t="s">
        <v>3664</v>
      </c>
      <c r="M328" t="s">
        <v>3665</v>
      </c>
    </row>
    <row r="329" spans="1:13" x14ac:dyDescent="0.4">
      <c r="A329" t="str">
        <f ca="1">IF($A329="","",IFERROR(VLOOKUP($A329,Data_Raw!$A:$G,4,FALSE),""))</f>
        <v>신한은행</v>
      </c>
      <c r="B329" t="s">
        <v>3649</v>
      </c>
      <c r="C329" t="s">
        <v>3650</v>
      </c>
      <c r="D329" t="s">
        <v>595</v>
      </c>
      <c r="E329" t="s">
        <v>3666</v>
      </c>
      <c r="F329" t="s">
        <v>3667</v>
      </c>
      <c r="G329" t="s">
        <v>595</v>
      </c>
      <c r="H329" t="s">
        <v>3668</v>
      </c>
      <c r="I329" t="s">
        <v>598</v>
      </c>
      <c r="J329">
        <v>84440000.0338604</v>
      </c>
      <c r="K329">
        <v>25</v>
      </c>
      <c r="L329" t="s">
        <v>3669</v>
      </c>
      <c r="M329" t="s">
        <v>3665</v>
      </c>
    </row>
    <row r="330" spans="1:13" x14ac:dyDescent="0.4">
      <c r="A330" t="str">
        <f ca="1">IF($A330="","",IFERROR(VLOOKUP($A330,Data_Raw!$A:$G,4,FALSE),""))</f>
        <v>소프트뱅크벤처스</v>
      </c>
      <c r="B330" t="s">
        <v>3649</v>
      </c>
      <c r="C330" t="s">
        <v>3650</v>
      </c>
      <c r="D330" t="s">
        <v>595</v>
      </c>
      <c r="E330" t="s">
        <v>3670</v>
      </c>
      <c r="F330" t="s">
        <v>3671</v>
      </c>
      <c r="G330" t="s">
        <v>595</v>
      </c>
      <c r="H330" t="s">
        <v>3672</v>
      </c>
      <c r="I330" t="s">
        <v>598</v>
      </c>
      <c r="J330">
        <v>616160000.24707997</v>
      </c>
      <c r="K330">
        <v>23</v>
      </c>
      <c r="L330" t="s">
        <v>2884</v>
      </c>
      <c r="M330" t="s">
        <v>3673</v>
      </c>
    </row>
    <row r="331" spans="1:13" x14ac:dyDescent="0.4">
      <c r="A331" t="str">
        <f ca="1">IF($A331="","",IFERROR(VLOOKUP($A331,Data_Raw!$A:$G,4,FALSE),""))</f>
        <v>KB국민은행</v>
      </c>
      <c r="B331" t="s">
        <v>3649</v>
      </c>
      <c r="C331" t="s">
        <v>3650</v>
      </c>
      <c r="D331" t="s">
        <v>2775</v>
      </c>
      <c r="E331" t="s">
        <v>3674</v>
      </c>
      <c r="F331" t="s">
        <v>3675</v>
      </c>
      <c r="G331" t="s">
        <v>2775</v>
      </c>
      <c r="H331" t="s">
        <v>3676</v>
      </c>
      <c r="I331" t="s">
        <v>598</v>
      </c>
      <c r="J331">
        <v>1797317100.8271599</v>
      </c>
    </row>
    <row r="332" spans="1:13" x14ac:dyDescent="0.4">
      <c r="A332" t="str">
        <f ca="1">IF($A332="","",IFERROR(VLOOKUP($A332,Data_Raw!$A:$G,4,FALSE),""))</f>
        <v>TPG Angelo Gordon</v>
      </c>
      <c r="B332" t="s">
        <v>3649</v>
      </c>
      <c r="C332" t="s">
        <v>3650</v>
      </c>
      <c r="D332" t="s">
        <v>2775</v>
      </c>
      <c r="E332" t="s">
        <v>3677</v>
      </c>
      <c r="F332" t="s">
        <v>3678</v>
      </c>
      <c r="G332" t="s">
        <v>2775</v>
      </c>
      <c r="H332" t="s">
        <v>3679</v>
      </c>
      <c r="I332" t="s">
        <v>598</v>
      </c>
      <c r="J332">
        <v>535396716.280994</v>
      </c>
    </row>
    <row r="333" spans="1:13" x14ac:dyDescent="0.4">
      <c r="A333" t="str">
        <f ca="1">IF($A333="","",IFERROR(VLOOKUP($A333,Data_Raw!$A:$G,4,FALSE),""))</f>
        <v>Greystar Investment Group</v>
      </c>
      <c r="B333" t="s">
        <v>3649</v>
      </c>
      <c r="C333" t="s">
        <v>3650</v>
      </c>
      <c r="D333" t="s">
        <v>2775</v>
      </c>
      <c r="E333" t="s">
        <v>3680</v>
      </c>
      <c r="F333" t="s">
        <v>3681</v>
      </c>
      <c r="G333" t="s">
        <v>2775</v>
      </c>
      <c r="H333" t="s">
        <v>3682</v>
      </c>
      <c r="I333" t="s">
        <v>598</v>
      </c>
      <c r="J333">
        <v>821949565.85063505</v>
      </c>
    </row>
    <row r="334" spans="1:13" x14ac:dyDescent="0.4">
      <c r="A334" t="str">
        <f ca="1">IF($A334="","",IFERROR(VLOOKUP($A334,Data_Raw!$A:$G,4,FALSE),""))</f>
        <v>템플턴하나자산운용주식회사</v>
      </c>
      <c r="B334" t="s">
        <v>3649</v>
      </c>
      <c r="C334" t="s">
        <v>3650</v>
      </c>
      <c r="D334" t="s">
        <v>2775</v>
      </c>
      <c r="E334" t="s">
        <v>3683</v>
      </c>
      <c r="F334" t="s">
        <v>3684</v>
      </c>
      <c r="G334" t="s">
        <v>2775</v>
      </c>
      <c r="H334" t="s">
        <v>3685</v>
      </c>
      <c r="I334" t="s">
        <v>598</v>
      </c>
      <c r="J334">
        <v>1661966374.9219501</v>
      </c>
    </row>
    <row r="335" spans="1:13" x14ac:dyDescent="0.4">
      <c r="A335" t="str">
        <f ca="1">IF($A335="","",IFERROR(VLOOKUP($A335,Data_Raw!$A:$G,4,FALSE),""))</f>
        <v>Apollo Origination Management</v>
      </c>
      <c r="B335" t="s">
        <v>3649</v>
      </c>
      <c r="C335" t="s">
        <v>3650</v>
      </c>
      <c r="D335" t="s">
        <v>2775</v>
      </c>
      <c r="E335" t="s">
        <v>3686</v>
      </c>
      <c r="F335" t="s">
        <v>3687</v>
      </c>
      <c r="G335" t="s">
        <v>2775</v>
      </c>
      <c r="H335" t="s">
        <v>3688</v>
      </c>
      <c r="I335" t="s">
        <v>598</v>
      </c>
      <c r="J335">
        <v>1153867754.2774301</v>
      </c>
    </row>
    <row r="336" spans="1:13" x14ac:dyDescent="0.4">
      <c r="A336" t="str">
        <f ca="1">IF($A336="","",IFERROR(VLOOKUP($A336,Data_Raw!$A:$G,4,FALSE),""))</f>
        <v>Andreessen Horowitz</v>
      </c>
      <c r="B336" t="s">
        <v>3689</v>
      </c>
      <c r="C336" t="s">
        <v>3690</v>
      </c>
      <c r="D336" t="s">
        <v>595</v>
      </c>
      <c r="E336" t="s">
        <v>3691</v>
      </c>
      <c r="F336" t="s">
        <v>3692</v>
      </c>
      <c r="G336" t="s">
        <v>595</v>
      </c>
      <c r="H336" t="s">
        <v>3693</v>
      </c>
      <c r="I336" t="s">
        <v>598</v>
      </c>
      <c r="J336">
        <v>16606726943.003</v>
      </c>
      <c r="K336">
        <v>13</v>
      </c>
      <c r="L336" t="s">
        <v>2910</v>
      </c>
      <c r="M336" t="s">
        <v>3694</v>
      </c>
    </row>
    <row r="337" spans="1:13" x14ac:dyDescent="0.4">
      <c r="A337" t="str">
        <f ca="1">IF($A337="","",IFERROR(VLOOKUP($A337,Data_Raw!$A:$G,4,FALSE),""))</f>
        <v>Andreessen Horowitz</v>
      </c>
      <c r="B337" t="s">
        <v>3689</v>
      </c>
      <c r="C337" t="s">
        <v>3690</v>
      </c>
      <c r="D337" t="s">
        <v>2775</v>
      </c>
      <c r="E337" t="s">
        <v>3695</v>
      </c>
      <c r="F337" t="s">
        <v>3696</v>
      </c>
      <c r="G337" t="s">
        <v>2775</v>
      </c>
      <c r="H337" t="s">
        <v>3693</v>
      </c>
      <c r="I337" t="s">
        <v>598</v>
      </c>
      <c r="J337">
        <v>29989939503.514702</v>
      </c>
    </row>
    <row r="338" spans="1:13" x14ac:dyDescent="0.4">
      <c r="A338" t="str">
        <f ca="1">IF($A338="","",IFERROR(VLOOKUP($A338,Data_Raw!$A:$G,4,FALSE),""))</f>
        <v>Andreessen Horowitz</v>
      </c>
      <c r="B338" t="s">
        <v>3697</v>
      </c>
      <c r="C338" t="s">
        <v>3698</v>
      </c>
      <c r="D338" t="s">
        <v>595</v>
      </c>
      <c r="E338" t="s">
        <v>3699</v>
      </c>
      <c r="F338" t="s">
        <v>3700</v>
      </c>
      <c r="G338" t="s">
        <v>595</v>
      </c>
      <c r="H338" t="s">
        <v>3701</v>
      </c>
      <c r="I338" t="s">
        <v>598</v>
      </c>
      <c r="J338">
        <v>1057428511.61485</v>
      </c>
      <c r="K338">
        <v>5.5</v>
      </c>
      <c r="L338" t="s">
        <v>3045</v>
      </c>
      <c r="M338" t="s">
        <v>3702</v>
      </c>
    </row>
    <row r="339" spans="1:13" x14ac:dyDescent="0.4">
      <c r="A339" t="str">
        <f ca="1">IF($A339="","",IFERROR(VLOOKUP($A339,Data_Raw!$A:$G,4,FALSE),""))</f>
        <v>파인트리자산운용</v>
      </c>
      <c r="B339" t="s">
        <v>3697</v>
      </c>
      <c r="C339" t="s">
        <v>3698</v>
      </c>
      <c r="D339" t="s">
        <v>595</v>
      </c>
      <c r="E339" t="s">
        <v>3703</v>
      </c>
      <c r="F339" t="s">
        <v>3704</v>
      </c>
      <c r="G339" t="s">
        <v>595</v>
      </c>
      <c r="H339" t="s">
        <v>3705</v>
      </c>
      <c r="I339" t="s">
        <v>598</v>
      </c>
      <c r="J339">
        <v>215512999.98943999</v>
      </c>
      <c r="K339">
        <v>5.5</v>
      </c>
      <c r="L339" t="s">
        <v>3200</v>
      </c>
      <c r="M339" t="s">
        <v>3706</v>
      </c>
    </row>
    <row r="340" spans="1:13" x14ac:dyDescent="0.4">
      <c r="A340" t="str">
        <f ca="1">IF($A340="","",IFERROR(VLOOKUP($A340,Data_Raw!$A:$G,4,FALSE),""))</f>
        <v>엘비자산운용</v>
      </c>
      <c r="B340" t="s">
        <v>3697</v>
      </c>
      <c r="C340" t="s">
        <v>3698</v>
      </c>
      <c r="D340" t="s">
        <v>595</v>
      </c>
      <c r="E340" t="s">
        <v>3707</v>
      </c>
      <c r="F340" t="s">
        <v>3708</v>
      </c>
      <c r="G340" t="s">
        <v>595</v>
      </c>
      <c r="H340" t="s">
        <v>3709</v>
      </c>
      <c r="I340" t="s">
        <v>598</v>
      </c>
      <c r="J340">
        <v>1638999999.9196899</v>
      </c>
      <c r="K340">
        <v>5.95</v>
      </c>
      <c r="L340" t="s">
        <v>3710</v>
      </c>
      <c r="M340" t="s">
        <v>3711</v>
      </c>
    </row>
    <row r="341" spans="1:13" x14ac:dyDescent="0.4">
      <c r="A341" t="str">
        <f ca="1">IF($A341="","",IFERROR(VLOOKUP($A341,Data_Raw!$A:$G,4,FALSE),""))</f>
        <v>PeakBridge Partners Ltd</v>
      </c>
      <c r="B341" t="s">
        <v>3697</v>
      </c>
      <c r="C341" t="s">
        <v>3698</v>
      </c>
      <c r="D341" t="s">
        <v>595</v>
      </c>
      <c r="E341" t="s">
        <v>3712</v>
      </c>
      <c r="F341" t="s">
        <v>3713</v>
      </c>
      <c r="G341" t="s">
        <v>595</v>
      </c>
      <c r="H341" t="s">
        <v>3714</v>
      </c>
      <c r="I341" t="s">
        <v>598</v>
      </c>
      <c r="J341">
        <v>2325999999.8860302</v>
      </c>
      <c r="K341">
        <v>7</v>
      </c>
      <c r="L341" t="s">
        <v>3715</v>
      </c>
      <c r="M341" t="s">
        <v>3716</v>
      </c>
    </row>
    <row r="342" spans="1:13" x14ac:dyDescent="0.4">
      <c r="A342" t="str">
        <f ca="1">IF($A342="","",IFERROR(VLOOKUP($A342,Data_Raw!$A:$G,4,FALSE),""))</f>
        <v>NightDragon Management Company, LLC</v>
      </c>
      <c r="B342" t="s">
        <v>3697</v>
      </c>
      <c r="C342" t="s">
        <v>3698</v>
      </c>
      <c r="D342" t="s">
        <v>595</v>
      </c>
      <c r="E342" t="s">
        <v>3717</v>
      </c>
      <c r="F342" t="s">
        <v>3718</v>
      </c>
      <c r="G342" t="s">
        <v>595</v>
      </c>
      <c r="H342" t="s">
        <v>3719</v>
      </c>
      <c r="I342" t="s">
        <v>598</v>
      </c>
      <c r="J342">
        <v>1909999999.90641</v>
      </c>
      <c r="K342">
        <v>7</v>
      </c>
      <c r="L342" t="s">
        <v>3715</v>
      </c>
      <c r="M342" t="s">
        <v>3716</v>
      </c>
    </row>
    <row r="343" spans="1:13" x14ac:dyDescent="0.4">
      <c r="A343" t="str">
        <f ca="1">IF($A343="","",IFERROR(VLOOKUP($A343,Data_Raw!$A:$G,4,FALSE),""))</f>
        <v>Hamilton Lane</v>
      </c>
      <c r="B343" t="s">
        <v>3697</v>
      </c>
      <c r="C343" t="s">
        <v>3698</v>
      </c>
      <c r="D343" t="s">
        <v>595</v>
      </c>
      <c r="E343" t="s">
        <v>3720</v>
      </c>
      <c r="F343" t="s">
        <v>3721</v>
      </c>
      <c r="G343" t="s">
        <v>595</v>
      </c>
      <c r="H343" t="s">
        <v>3722</v>
      </c>
      <c r="I343" t="s">
        <v>598</v>
      </c>
      <c r="J343">
        <v>1905934734.5732801</v>
      </c>
      <c r="K343">
        <v>4.5</v>
      </c>
      <c r="L343" t="s">
        <v>3723</v>
      </c>
      <c r="M343" t="s">
        <v>3724</v>
      </c>
    </row>
    <row r="344" spans="1:13" x14ac:dyDescent="0.4">
      <c r="A344" t="str">
        <f ca="1">IF($A344="","",IFERROR(VLOOKUP($A344,Data_Raw!$A:$G,4,FALSE),""))</f>
        <v>KB자산운용</v>
      </c>
      <c r="B344" t="s">
        <v>3697</v>
      </c>
      <c r="C344" t="s">
        <v>3698</v>
      </c>
      <c r="D344" t="s">
        <v>595</v>
      </c>
      <c r="E344" t="s">
        <v>3725</v>
      </c>
      <c r="F344" t="s">
        <v>3726</v>
      </c>
      <c r="G344" t="s">
        <v>595</v>
      </c>
      <c r="H344" t="s">
        <v>3722</v>
      </c>
      <c r="I344" t="s">
        <v>598</v>
      </c>
      <c r="J344">
        <v>204065265.32333401</v>
      </c>
      <c r="K344">
        <v>4.5</v>
      </c>
      <c r="L344" t="s">
        <v>3723</v>
      </c>
      <c r="M344" t="s">
        <v>3724</v>
      </c>
    </row>
    <row r="345" spans="1:13" x14ac:dyDescent="0.4">
      <c r="A345" t="str">
        <f ca="1">IF($A345="","",IFERROR(VLOOKUP($A345,Data_Raw!$A:$G,4,FALSE),""))</f>
        <v>KB자산운용</v>
      </c>
      <c r="B345" t="s">
        <v>3697</v>
      </c>
      <c r="C345" t="s">
        <v>3698</v>
      </c>
      <c r="D345" t="s">
        <v>2775</v>
      </c>
      <c r="E345" t="s">
        <v>3727</v>
      </c>
      <c r="F345" t="s">
        <v>3728</v>
      </c>
      <c r="G345" t="s">
        <v>2775</v>
      </c>
      <c r="H345" t="s">
        <v>3729</v>
      </c>
      <c r="I345" t="s">
        <v>598</v>
      </c>
      <c r="J345">
        <v>353685715.44603598</v>
      </c>
    </row>
    <row r="346" spans="1:13" x14ac:dyDescent="0.4">
      <c r="A346" t="str">
        <f ca="1">IF($A346="","",IFERROR(VLOOKUP($A346,Data_Raw!$A:$G,4,FALSE),""))</f>
        <v>Mubadala Capital LLC</v>
      </c>
      <c r="B346" t="s">
        <v>3697</v>
      </c>
      <c r="C346" t="s">
        <v>3698</v>
      </c>
      <c r="D346" t="s">
        <v>2775</v>
      </c>
      <c r="E346" t="s">
        <v>3730</v>
      </c>
      <c r="F346" t="s">
        <v>3731</v>
      </c>
      <c r="G346" t="s">
        <v>2775</v>
      </c>
      <c r="H346" t="s">
        <v>3719</v>
      </c>
      <c r="I346" t="s">
        <v>598</v>
      </c>
      <c r="J346">
        <v>534510025.87574202</v>
      </c>
    </row>
    <row r="347" spans="1:13" x14ac:dyDescent="0.4">
      <c r="A347" t="str">
        <f ca="1">IF($A347="","",IFERROR(VLOOKUP($A347,Data_Raw!$A:$G,4,FALSE),""))</f>
        <v>SBVA</v>
      </c>
      <c r="B347" t="s">
        <v>3697</v>
      </c>
      <c r="C347" t="s">
        <v>3698</v>
      </c>
      <c r="D347" t="s">
        <v>2775</v>
      </c>
      <c r="E347" t="s">
        <v>3732</v>
      </c>
      <c r="F347" t="s">
        <v>3733</v>
      </c>
      <c r="G347" t="s">
        <v>2775</v>
      </c>
      <c r="H347" t="s">
        <v>3733</v>
      </c>
      <c r="I347" t="s">
        <v>598</v>
      </c>
      <c r="J347">
        <v>895992752.87239599</v>
      </c>
    </row>
    <row r="348" spans="1:13" x14ac:dyDescent="0.4">
      <c r="A348" t="str">
        <f ca="1">IF($A348="","",IFERROR(VLOOKUP($A348,Data_Raw!$A:$G,4,FALSE),""))</f>
        <v>메리츠증권</v>
      </c>
      <c r="B348" t="s">
        <v>3697</v>
      </c>
      <c r="C348" t="s">
        <v>3698</v>
      </c>
      <c r="D348" t="s">
        <v>2775</v>
      </c>
      <c r="E348" t="s">
        <v>3734</v>
      </c>
      <c r="F348" t="s">
        <v>3735</v>
      </c>
      <c r="G348" t="s">
        <v>2775</v>
      </c>
      <c r="H348" t="s">
        <v>3735</v>
      </c>
      <c r="I348" t="s">
        <v>598</v>
      </c>
      <c r="J348">
        <v>253817610.05272999</v>
      </c>
    </row>
    <row r="349" spans="1:13" x14ac:dyDescent="0.4">
      <c r="A349" t="str">
        <f ca="1">IF($A349="","",IFERROR(VLOOKUP($A349,Data_Raw!$A:$G,4,FALSE),""))</f>
        <v>한화자산운용</v>
      </c>
      <c r="B349" t="s">
        <v>3697</v>
      </c>
      <c r="C349" t="s">
        <v>3698</v>
      </c>
      <c r="D349" t="s">
        <v>2775</v>
      </c>
      <c r="E349" t="s">
        <v>3736</v>
      </c>
      <c r="F349" t="s">
        <v>3737</v>
      </c>
      <c r="G349" t="s">
        <v>2775</v>
      </c>
      <c r="H349" t="s">
        <v>3729</v>
      </c>
      <c r="I349" t="s">
        <v>598</v>
      </c>
      <c r="J349">
        <v>552094775.33038104</v>
      </c>
    </row>
    <row r="350" spans="1:13" x14ac:dyDescent="0.4">
      <c r="A350" t="str">
        <f ca="1">IF($A350="","",IFERROR(VLOOKUP($A350,Data_Raw!$A:$G,4,FALSE),""))</f>
        <v>한화자산운용</v>
      </c>
      <c r="B350" t="s">
        <v>3697</v>
      </c>
      <c r="C350" t="s">
        <v>3698</v>
      </c>
      <c r="D350" t="s">
        <v>2775</v>
      </c>
      <c r="E350" t="s">
        <v>3738</v>
      </c>
      <c r="F350" t="s">
        <v>3719</v>
      </c>
      <c r="G350" t="s">
        <v>2775</v>
      </c>
      <c r="H350" t="s">
        <v>3719</v>
      </c>
      <c r="I350" t="s">
        <v>598</v>
      </c>
      <c r="J350">
        <v>209026267.102258</v>
      </c>
    </row>
    <row r="351" spans="1:13" x14ac:dyDescent="0.4">
      <c r="A351" t="str">
        <f ca="1">IF($A351="","",IFERROR(VLOOKUP($A351,Data_Raw!$A:$G,4,FALSE),""))</f>
        <v>신한자산운용</v>
      </c>
      <c r="B351" t="s">
        <v>3697</v>
      </c>
      <c r="C351" t="s">
        <v>3698</v>
      </c>
      <c r="D351" t="s">
        <v>2775</v>
      </c>
      <c r="E351" t="s">
        <v>3739</v>
      </c>
      <c r="F351" t="s">
        <v>3740</v>
      </c>
      <c r="G351" t="s">
        <v>2775</v>
      </c>
      <c r="H351" t="s">
        <v>3740</v>
      </c>
      <c r="I351" t="s">
        <v>598</v>
      </c>
      <c r="J351">
        <v>1632395609.75088</v>
      </c>
    </row>
    <row r="352" spans="1:13" x14ac:dyDescent="0.4">
      <c r="A352" t="str">
        <f ca="1">IF($A352="","",IFERROR(VLOOKUP($A352,Data_Raw!$A:$G,4,FALSE),""))</f>
        <v>현대인베스트먼트자산운용</v>
      </c>
      <c r="B352" t="s">
        <v>3741</v>
      </c>
      <c r="C352" t="s">
        <v>3742</v>
      </c>
      <c r="D352" t="s">
        <v>595</v>
      </c>
      <c r="E352" t="s">
        <v>3743</v>
      </c>
      <c r="F352" t="s">
        <v>3744</v>
      </c>
      <c r="G352" t="s">
        <v>595</v>
      </c>
      <c r="H352" t="s">
        <v>3745</v>
      </c>
      <c r="I352" t="s">
        <v>598</v>
      </c>
      <c r="J352">
        <v>7309420289.7862501</v>
      </c>
      <c r="K352">
        <v>13</v>
      </c>
      <c r="L352" t="s">
        <v>3746</v>
      </c>
      <c r="M352" t="s">
        <v>3747</v>
      </c>
    </row>
    <row r="353" spans="1:13" x14ac:dyDescent="0.4">
      <c r="A353" t="str">
        <f ca="1">IF($A353="","",IFERROR(VLOOKUP($A353,Data_Raw!$A:$G,4,FALSE),""))</f>
        <v>메리츠대체투자운용</v>
      </c>
      <c r="B353" t="s">
        <v>3741</v>
      </c>
      <c r="C353" t="s">
        <v>3742</v>
      </c>
      <c r="D353" t="s">
        <v>595</v>
      </c>
      <c r="E353" t="s">
        <v>3748</v>
      </c>
      <c r="F353" t="s">
        <v>3749</v>
      </c>
      <c r="G353" t="s">
        <v>595</v>
      </c>
      <c r="H353" t="s">
        <v>3745</v>
      </c>
      <c r="I353" t="s">
        <v>598</v>
      </c>
      <c r="J353">
        <v>38982163212.193298</v>
      </c>
      <c r="K353">
        <v>13</v>
      </c>
      <c r="L353" t="s">
        <v>3750</v>
      </c>
      <c r="M353" t="s">
        <v>3751</v>
      </c>
    </row>
    <row r="354" spans="1:13" x14ac:dyDescent="0.4">
      <c r="A354" t="str">
        <f ca="1">IF($A354="","",IFERROR(VLOOKUP($A354,Data_Raw!$A:$G,4,FALSE),""))</f>
        <v>켄달스퀘어자산운용</v>
      </c>
      <c r="B354" t="s">
        <v>3741</v>
      </c>
      <c r="C354" t="s">
        <v>3742</v>
      </c>
      <c r="D354" t="s">
        <v>595</v>
      </c>
      <c r="E354" t="s">
        <v>3752</v>
      </c>
      <c r="F354" t="s">
        <v>3753</v>
      </c>
      <c r="G354" t="s">
        <v>595</v>
      </c>
      <c r="H354" t="s">
        <v>3745</v>
      </c>
      <c r="I354" t="s">
        <v>598</v>
      </c>
      <c r="J354">
        <v>4953560694.1610899</v>
      </c>
      <c r="K354">
        <v>13</v>
      </c>
      <c r="L354" t="s">
        <v>3746</v>
      </c>
      <c r="M354" t="s">
        <v>3747</v>
      </c>
    </row>
    <row r="355" spans="1:13" x14ac:dyDescent="0.4">
      <c r="A355" t="str">
        <f ca="1">IF($A355="","",IFERROR(VLOOKUP($A355,Data_Raw!$A:$G,4,FALSE),""))</f>
        <v>Shorooq Partners</v>
      </c>
      <c r="B355" t="s">
        <v>3741</v>
      </c>
      <c r="C355" t="s">
        <v>3742</v>
      </c>
      <c r="D355" t="s">
        <v>595</v>
      </c>
      <c r="E355" t="s">
        <v>3754</v>
      </c>
      <c r="F355" t="s">
        <v>3755</v>
      </c>
      <c r="G355" t="s">
        <v>595</v>
      </c>
      <c r="H355" t="s">
        <v>3745</v>
      </c>
      <c r="I355" t="s">
        <v>598</v>
      </c>
      <c r="J355">
        <v>21325598113.016602</v>
      </c>
      <c r="K355">
        <v>13</v>
      </c>
      <c r="L355" t="s">
        <v>3746</v>
      </c>
      <c r="M355" t="s">
        <v>3747</v>
      </c>
    </row>
    <row r="356" spans="1:13" x14ac:dyDescent="0.4">
      <c r="A356" t="str">
        <f ca="1">IF($A356="","",IFERROR(VLOOKUP($A356,Data_Raw!$A:$G,4,FALSE),""))</f>
        <v>이지스자산운용</v>
      </c>
      <c r="B356" t="s">
        <v>3741</v>
      </c>
      <c r="C356" t="s">
        <v>3742</v>
      </c>
      <c r="D356" t="s">
        <v>2775</v>
      </c>
      <c r="E356" t="s">
        <v>3756</v>
      </c>
      <c r="F356" t="s">
        <v>3757</v>
      </c>
      <c r="G356" t="s">
        <v>2775</v>
      </c>
      <c r="H356" t="s">
        <v>3757</v>
      </c>
      <c r="I356" t="s">
        <v>598</v>
      </c>
      <c r="J356">
        <v>4920307727.2087297</v>
      </c>
    </row>
    <row r="357" spans="1:13" x14ac:dyDescent="0.4">
      <c r="A357" t="str">
        <f ca="1">IF($A357="","",IFERROR(VLOOKUP($A357,Data_Raw!$A:$G,4,FALSE),""))</f>
        <v>코람코자산신탁</v>
      </c>
      <c r="B357" t="s">
        <v>3758</v>
      </c>
      <c r="C357" t="s">
        <v>3759</v>
      </c>
      <c r="D357" t="s">
        <v>595</v>
      </c>
      <c r="E357" t="s">
        <v>3760</v>
      </c>
      <c r="F357" t="s">
        <v>3761</v>
      </c>
      <c r="G357" t="s">
        <v>595</v>
      </c>
      <c r="H357" t="s">
        <v>3762</v>
      </c>
      <c r="I357" t="s">
        <v>598</v>
      </c>
      <c r="J357">
        <v>3962138519.8818698</v>
      </c>
      <c r="K357">
        <v>6.5</v>
      </c>
      <c r="L357" t="s">
        <v>3763</v>
      </c>
      <c r="M357" t="s">
        <v>3764</v>
      </c>
    </row>
    <row r="358" spans="1:13" x14ac:dyDescent="0.4">
      <c r="A358" t="str">
        <f ca="1">IF($A358="","",IFERROR(VLOOKUP($A358,Data_Raw!$A:$G,4,FALSE),""))</f>
        <v>Celadon Partners</v>
      </c>
      <c r="B358" t="s">
        <v>3758</v>
      </c>
      <c r="C358" t="s">
        <v>3759</v>
      </c>
      <c r="D358" t="s">
        <v>595</v>
      </c>
      <c r="E358" t="s">
        <v>3765</v>
      </c>
      <c r="F358" t="s">
        <v>3766</v>
      </c>
      <c r="G358" t="s">
        <v>595</v>
      </c>
      <c r="H358" t="s">
        <v>3762</v>
      </c>
      <c r="I358" t="s">
        <v>598</v>
      </c>
      <c r="J358">
        <v>31230880932.781101</v>
      </c>
      <c r="K358">
        <v>8.9</v>
      </c>
      <c r="L358" t="s">
        <v>3767</v>
      </c>
      <c r="M358" t="s">
        <v>3764</v>
      </c>
    </row>
    <row r="359" spans="1:13" x14ac:dyDescent="0.4">
      <c r="A359" t="str">
        <f ca="1">IF($A359="","",IFERROR(VLOOKUP($A359,Data_Raw!$A:$G,4,FALSE),""))</f>
        <v>코람코자산운용</v>
      </c>
      <c r="B359" t="s">
        <v>3758</v>
      </c>
      <c r="C359" t="s">
        <v>3759</v>
      </c>
      <c r="D359" t="s">
        <v>2775</v>
      </c>
      <c r="E359" t="s">
        <v>3768</v>
      </c>
      <c r="F359" t="s">
        <v>3769</v>
      </c>
      <c r="G359" t="s">
        <v>2775</v>
      </c>
      <c r="H359" t="s">
        <v>3770</v>
      </c>
      <c r="I359" t="s">
        <v>598</v>
      </c>
      <c r="J359">
        <v>11681335707.454201</v>
      </c>
    </row>
    <row r="360" spans="1:13" x14ac:dyDescent="0.4">
      <c r="A360" t="str">
        <f ca="1">IF($A360="","",IFERROR(VLOOKUP($A360,Data_Raw!$A:$G,4,FALSE),""))</f>
        <v>제이알투자운용</v>
      </c>
      <c r="B360" t="s">
        <v>1036</v>
      </c>
      <c r="C360" t="s">
        <v>3771</v>
      </c>
      <c r="D360" t="s">
        <v>2775</v>
      </c>
      <c r="F360" t="s">
        <v>3772</v>
      </c>
      <c r="G360" t="s">
        <v>2775</v>
      </c>
      <c r="H360" t="s">
        <v>3772</v>
      </c>
      <c r="I360" t="s">
        <v>733</v>
      </c>
      <c r="J360">
        <v>326086435.70003629</v>
      </c>
    </row>
    <row r="361" spans="1:13" x14ac:dyDescent="0.4">
      <c r="A361" t="str">
        <f ca="1">IF($A361="","",IFERROR(VLOOKUP($A361,Data_Raw!$A:$G,4,FALSE),""))</f>
        <v>DCVC</v>
      </c>
      <c r="B361" t="s">
        <v>1036</v>
      </c>
      <c r="C361" t="s">
        <v>3771</v>
      </c>
      <c r="D361" t="s">
        <v>2775</v>
      </c>
      <c r="F361" t="s">
        <v>3773</v>
      </c>
      <c r="G361" t="s">
        <v>2775</v>
      </c>
      <c r="H361" t="s">
        <v>3773</v>
      </c>
      <c r="I361" t="s">
        <v>733</v>
      </c>
      <c r="J361">
        <v>41120995.035421751</v>
      </c>
    </row>
    <row r="362" spans="1:13" x14ac:dyDescent="0.4">
      <c r="A362" t="str">
        <f ca="1">IF($A362="","",IFERROR(VLOOKUP($A362,Data_Raw!$A:$G,4,FALSE),""))</f>
        <v>KB자산운용</v>
      </c>
      <c r="B362" t="s">
        <v>3774</v>
      </c>
      <c r="C362" t="s">
        <v>3775</v>
      </c>
      <c r="D362" t="s">
        <v>595</v>
      </c>
      <c r="E362" t="s">
        <v>3776</v>
      </c>
      <c r="F362" t="s">
        <v>3777</v>
      </c>
      <c r="G362" t="s">
        <v>595</v>
      </c>
      <c r="H362" t="s">
        <v>3778</v>
      </c>
      <c r="I362" t="s">
        <v>598</v>
      </c>
      <c r="J362">
        <v>10230769230.4797</v>
      </c>
      <c r="K362">
        <v>17</v>
      </c>
      <c r="L362" t="s">
        <v>3779</v>
      </c>
      <c r="M362" t="s">
        <v>3660</v>
      </c>
    </row>
    <row r="363" spans="1:13" x14ac:dyDescent="0.4">
      <c r="A363" t="str">
        <f ca="1">IF($A363="","",IFERROR(VLOOKUP($A363,Data_Raw!$A:$G,4,FALSE),""))</f>
        <v>대한토지신탁</v>
      </c>
      <c r="B363" t="s">
        <v>3774</v>
      </c>
      <c r="C363" t="s">
        <v>3775</v>
      </c>
      <c r="D363" t="s">
        <v>595</v>
      </c>
      <c r="E363" t="s">
        <v>3780</v>
      </c>
      <c r="F363" t="s">
        <v>3781</v>
      </c>
      <c r="G363" t="s">
        <v>595</v>
      </c>
      <c r="H363" t="s">
        <v>3778</v>
      </c>
      <c r="I363" t="s">
        <v>598</v>
      </c>
      <c r="J363">
        <v>175824175.81920001</v>
      </c>
      <c r="K363">
        <v>17</v>
      </c>
      <c r="L363" t="s">
        <v>3779</v>
      </c>
      <c r="M363" t="s">
        <v>3660</v>
      </c>
    </row>
    <row r="364" spans="1:13" x14ac:dyDescent="0.4">
      <c r="A364" t="str">
        <f ca="1">IF($A364="","",IFERROR(VLOOKUP($A364,Data_Raw!$A:$G,4,FALSE),""))</f>
        <v>NH투자증권</v>
      </c>
      <c r="B364" t="s">
        <v>3774</v>
      </c>
      <c r="C364" t="s">
        <v>3775</v>
      </c>
      <c r="D364" t="s">
        <v>595</v>
      </c>
      <c r="E364" t="s">
        <v>3782</v>
      </c>
      <c r="F364" t="s">
        <v>3783</v>
      </c>
      <c r="G364" t="s">
        <v>595</v>
      </c>
      <c r="H364" t="s">
        <v>3778</v>
      </c>
      <c r="I364" t="s">
        <v>598</v>
      </c>
      <c r="J364">
        <v>241758241.75139999</v>
      </c>
      <c r="K364">
        <v>17</v>
      </c>
      <c r="L364" t="s">
        <v>3779</v>
      </c>
      <c r="M364" t="s">
        <v>3660</v>
      </c>
    </row>
    <row r="365" spans="1:13" x14ac:dyDescent="0.4">
      <c r="A365" t="str">
        <f ca="1">IF($A365="","",IFERROR(VLOOKUP($A365,Data_Raw!$A:$G,4,FALSE),""))</f>
        <v>코람코자산운용</v>
      </c>
      <c r="B365" t="s">
        <v>3774</v>
      </c>
      <c r="C365" t="s">
        <v>3775</v>
      </c>
      <c r="D365" t="s">
        <v>595</v>
      </c>
      <c r="E365" t="s">
        <v>3784</v>
      </c>
      <c r="F365" t="s">
        <v>3785</v>
      </c>
      <c r="G365" t="s">
        <v>595</v>
      </c>
      <c r="H365" t="s">
        <v>3778</v>
      </c>
      <c r="I365" t="s">
        <v>598</v>
      </c>
      <c r="J365">
        <v>263736263.7288</v>
      </c>
      <c r="K365">
        <v>17</v>
      </c>
      <c r="L365" t="s">
        <v>3779</v>
      </c>
      <c r="M365" t="s">
        <v>3660</v>
      </c>
    </row>
    <row r="366" spans="1:13" x14ac:dyDescent="0.4">
      <c r="A366" t="str">
        <f ca="1">IF($A366="","",IFERROR(VLOOKUP($A366,Data_Raw!$A:$G,4,FALSE),""))</f>
        <v>이지스자산운용</v>
      </c>
      <c r="B366" t="s">
        <v>3774</v>
      </c>
      <c r="C366" t="s">
        <v>3775</v>
      </c>
      <c r="D366" t="s">
        <v>595</v>
      </c>
      <c r="E366" t="s">
        <v>3786</v>
      </c>
      <c r="F366" t="s">
        <v>3787</v>
      </c>
      <c r="G366" t="s">
        <v>595</v>
      </c>
      <c r="H366" t="s">
        <v>3778</v>
      </c>
      <c r="I366" t="s">
        <v>598</v>
      </c>
      <c r="J366">
        <v>287912087.90394002</v>
      </c>
      <c r="K366">
        <v>17</v>
      </c>
      <c r="L366" t="s">
        <v>3779</v>
      </c>
      <c r="M366" t="s">
        <v>3660</v>
      </c>
    </row>
    <row r="367" spans="1:13" x14ac:dyDescent="0.4">
      <c r="A367" t="str">
        <f ca="1">IF($A367="","",IFERROR(VLOOKUP($A367,Data_Raw!$A:$G,4,FALSE),""))</f>
        <v>신한자산운용</v>
      </c>
      <c r="B367" t="s">
        <v>3774</v>
      </c>
      <c r="C367" t="s">
        <v>3775</v>
      </c>
      <c r="D367" t="s">
        <v>595</v>
      </c>
      <c r="E367" t="s">
        <v>3788</v>
      </c>
      <c r="F367" t="s">
        <v>3789</v>
      </c>
      <c r="G367" t="s">
        <v>595</v>
      </c>
      <c r="H367" t="s">
        <v>3778</v>
      </c>
      <c r="I367" t="s">
        <v>598</v>
      </c>
      <c r="J367">
        <v>307692307.68360001</v>
      </c>
      <c r="K367">
        <v>17</v>
      </c>
      <c r="L367" t="s">
        <v>3779</v>
      </c>
      <c r="M367" t="s">
        <v>3660</v>
      </c>
    </row>
    <row r="368" spans="1:13" x14ac:dyDescent="0.4">
      <c r="A368" t="str">
        <f ca="1">IF($A368="","",IFERROR(VLOOKUP($A368,Data_Raw!$A:$G,4,FALSE),""))</f>
        <v>교보AIM자산운용</v>
      </c>
      <c r="B368" t="s">
        <v>3774</v>
      </c>
      <c r="C368" t="s">
        <v>3775</v>
      </c>
      <c r="D368" t="s">
        <v>595</v>
      </c>
      <c r="E368" t="s">
        <v>3790</v>
      </c>
      <c r="F368" t="s">
        <v>3791</v>
      </c>
      <c r="G368" t="s">
        <v>595</v>
      </c>
      <c r="H368" t="s">
        <v>3778</v>
      </c>
      <c r="I368" t="s">
        <v>598</v>
      </c>
      <c r="J368">
        <v>314725274.71636802</v>
      </c>
      <c r="K368">
        <v>17</v>
      </c>
      <c r="L368" t="s">
        <v>3779</v>
      </c>
      <c r="M368" t="s">
        <v>3660</v>
      </c>
    </row>
    <row r="369" spans="1:13" x14ac:dyDescent="0.4">
      <c r="A369" t="str">
        <f ca="1">IF($A369="","",IFERROR(VLOOKUP($A369,Data_Raw!$A:$G,4,FALSE),""))</f>
        <v>현대인베스트먼트자산운용</v>
      </c>
      <c r="B369" t="s">
        <v>3774</v>
      </c>
      <c r="C369" t="s">
        <v>3775</v>
      </c>
      <c r="D369" t="s">
        <v>595</v>
      </c>
      <c r="E369" t="s">
        <v>3792</v>
      </c>
      <c r="F369" t="s">
        <v>3793</v>
      </c>
      <c r="G369" t="s">
        <v>595</v>
      </c>
      <c r="H369" t="s">
        <v>3778</v>
      </c>
      <c r="I369" t="s">
        <v>598</v>
      </c>
      <c r="J369">
        <v>17538461537.965199</v>
      </c>
      <c r="K369">
        <v>17</v>
      </c>
      <c r="L369" t="s">
        <v>3779</v>
      </c>
      <c r="M369" t="s">
        <v>3660</v>
      </c>
    </row>
    <row r="370" spans="1:13" x14ac:dyDescent="0.4">
      <c r="A370" t="str">
        <f ca="1">IF($A370="","",IFERROR(VLOOKUP($A370,Data_Raw!$A:$G,4,FALSE),""))</f>
        <v>Lightspeed Venture Partners</v>
      </c>
      <c r="B370" t="s">
        <v>3774</v>
      </c>
      <c r="C370" t="s">
        <v>3775</v>
      </c>
      <c r="D370" t="s">
        <v>2775</v>
      </c>
      <c r="E370" t="s">
        <v>3794</v>
      </c>
      <c r="F370" t="s">
        <v>3778</v>
      </c>
      <c r="G370" t="s">
        <v>2775</v>
      </c>
      <c r="H370" t="s">
        <v>3795</v>
      </c>
      <c r="I370" t="s">
        <v>598</v>
      </c>
      <c r="J370">
        <v>9981733941.1225891</v>
      </c>
    </row>
    <row r="371" spans="1:13" x14ac:dyDescent="0.4">
      <c r="A371" t="str">
        <f ca="1">IF($A371="","",IFERROR(VLOOKUP($A371,Data_Raw!$A:$G,4,FALSE),""))</f>
        <v>Lightspeed Venture Partners</v>
      </c>
      <c r="B371" t="s">
        <v>1087</v>
      </c>
      <c r="C371" t="s">
        <v>3796</v>
      </c>
      <c r="D371" t="s">
        <v>595</v>
      </c>
      <c r="E371" t="s">
        <v>3797</v>
      </c>
      <c r="F371" t="s">
        <v>3798</v>
      </c>
      <c r="G371" t="s">
        <v>595</v>
      </c>
      <c r="H371" t="s">
        <v>3799</v>
      </c>
      <c r="I371" t="s">
        <v>1084</v>
      </c>
      <c r="J371">
        <v>3158146908.291935</v>
      </c>
      <c r="K371">
        <v>7</v>
      </c>
      <c r="L371" t="s">
        <v>3800</v>
      </c>
      <c r="M371" t="s">
        <v>3801</v>
      </c>
    </row>
    <row r="372" spans="1:13" x14ac:dyDescent="0.4">
      <c r="A372" t="str">
        <f ca="1">IF($A372="","",IFERROR(VLOOKUP($A372,Data_Raw!$A:$G,4,FALSE),""))</f>
        <v>Lightspeed Venture Partners</v>
      </c>
      <c r="B372" t="s">
        <v>1087</v>
      </c>
      <c r="C372" t="s">
        <v>3796</v>
      </c>
      <c r="D372" t="s">
        <v>2775</v>
      </c>
      <c r="E372" t="s">
        <v>3802</v>
      </c>
      <c r="F372" t="s">
        <v>3803</v>
      </c>
      <c r="G372" t="s">
        <v>2775</v>
      </c>
      <c r="H372" t="s">
        <v>3804</v>
      </c>
      <c r="I372" t="s">
        <v>1084</v>
      </c>
      <c r="J372">
        <v>5632564372.4416599</v>
      </c>
    </row>
    <row r="373" spans="1:13" x14ac:dyDescent="0.4">
      <c r="A373">
        <f ca="1">IF($A373="","",IFERROR(VLOOKUP($A373,Data_Raw!$A:$G,4,FALSE),""))</f>
        <v>0</v>
      </c>
      <c r="B373" t="s">
        <v>3805</v>
      </c>
      <c r="C373" t="s">
        <v>3806</v>
      </c>
      <c r="D373" t="s">
        <v>595</v>
      </c>
      <c r="E373" t="s">
        <v>3807</v>
      </c>
      <c r="F373" t="s">
        <v>3808</v>
      </c>
      <c r="G373" t="s">
        <v>595</v>
      </c>
      <c r="H373" t="s">
        <v>3809</v>
      </c>
      <c r="I373" t="s">
        <v>598</v>
      </c>
      <c r="J373">
        <v>314583333.15464997</v>
      </c>
      <c r="K373">
        <v>5.2</v>
      </c>
      <c r="L373" t="s">
        <v>3810</v>
      </c>
      <c r="M373" t="s">
        <v>3811</v>
      </c>
    </row>
    <row r="374" spans="1:13" x14ac:dyDescent="0.4">
      <c r="A374" t="str">
        <f ca="1">IF($A374="","",IFERROR(VLOOKUP($A374,Data_Raw!$A:$G,4,FALSE),""))</f>
        <v>LCV</v>
      </c>
      <c r="B374" t="s">
        <v>3805</v>
      </c>
      <c r="C374" t="s">
        <v>3806</v>
      </c>
      <c r="D374" t="s">
        <v>595</v>
      </c>
      <c r="E374" t="s">
        <v>3812</v>
      </c>
      <c r="F374" t="s">
        <v>3813</v>
      </c>
      <c r="G374" t="s">
        <v>595</v>
      </c>
      <c r="H374" t="s">
        <v>3809</v>
      </c>
      <c r="I374" t="s">
        <v>598</v>
      </c>
      <c r="J374">
        <v>416666666.43000001</v>
      </c>
      <c r="K374">
        <v>5.2</v>
      </c>
      <c r="L374" t="s">
        <v>3810</v>
      </c>
      <c r="M374" t="s">
        <v>3811</v>
      </c>
    </row>
    <row r="375" spans="1:13" x14ac:dyDescent="0.4">
      <c r="A375" t="str">
        <f ca="1">IF($A375="","",IFERROR(VLOOKUP($A375,Data_Raw!$A:$G,4,FALSE),""))</f>
        <v>8VC PARTNERS, LLC</v>
      </c>
      <c r="B375" t="s">
        <v>3805</v>
      </c>
      <c r="C375" t="s">
        <v>3806</v>
      </c>
      <c r="D375" t="s">
        <v>595</v>
      </c>
      <c r="E375" t="s">
        <v>3814</v>
      </c>
      <c r="F375" t="s">
        <v>3815</v>
      </c>
      <c r="G375" t="s">
        <v>595</v>
      </c>
      <c r="H375" t="s">
        <v>3809</v>
      </c>
      <c r="I375" t="s">
        <v>598</v>
      </c>
      <c r="J375">
        <v>256944444.2985</v>
      </c>
      <c r="K375">
        <v>5.2</v>
      </c>
      <c r="L375" t="s">
        <v>3810</v>
      </c>
      <c r="M375" t="s">
        <v>3811</v>
      </c>
    </row>
    <row r="376" spans="1:13" x14ac:dyDescent="0.4">
      <c r="A376" t="str">
        <f ca="1">IF($A376="","",IFERROR(VLOOKUP($A376,Data_Raw!$A:$G,4,FALSE),""))</f>
        <v>이지스자산운용</v>
      </c>
      <c r="B376" t="s">
        <v>3805</v>
      </c>
      <c r="C376" t="s">
        <v>3806</v>
      </c>
      <c r="D376" t="s">
        <v>595</v>
      </c>
      <c r="E376" t="s">
        <v>3614</v>
      </c>
      <c r="F376" t="s">
        <v>3816</v>
      </c>
      <c r="G376" t="s">
        <v>595</v>
      </c>
      <c r="H376" t="s">
        <v>3809</v>
      </c>
      <c r="I376" t="s">
        <v>598</v>
      </c>
      <c r="J376">
        <v>784722221.77649999</v>
      </c>
      <c r="K376">
        <v>5.2</v>
      </c>
      <c r="L376" t="s">
        <v>3810</v>
      </c>
      <c r="M376" t="s">
        <v>3811</v>
      </c>
    </row>
    <row r="377" spans="1:13" x14ac:dyDescent="0.4">
      <c r="A377" t="str">
        <f ca="1">IF($A377="","",IFERROR(VLOOKUP($A377,Data_Raw!$A:$G,4,FALSE),""))</f>
        <v>Thrive Capital Management LLC</v>
      </c>
      <c r="B377" t="s">
        <v>3805</v>
      </c>
      <c r="C377" t="s">
        <v>3806</v>
      </c>
      <c r="D377" t="s">
        <v>595</v>
      </c>
      <c r="E377" t="s">
        <v>3817</v>
      </c>
      <c r="F377" t="s">
        <v>3818</v>
      </c>
      <c r="G377" t="s">
        <v>595</v>
      </c>
      <c r="H377" t="s">
        <v>3809</v>
      </c>
      <c r="I377" t="s">
        <v>598</v>
      </c>
      <c r="J377">
        <v>458333333.07300001</v>
      </c>
      <c r="K377">
        <v>5.2</v>
      </c>
      <c r="L377" t="s">
        <v>3810</v>
      </c>
      <c r="M377" t="s">
        <v>3811</v>
      </c>
    </row>
    <row r="378" spans="1:13" x14ac:dyDescent="0.4">
      <c r="A378" t="str">
        <f ca="1">IF($A378="","",IFERROR(VLOOKUP($A378,Data_Raw!$A:$G,4,FALSE),""))</f>
        <v>Thrive Capital Management LLC</v>
      </c>
      <c r="B378" t="s">
        <v>3805</v>
      </c>
      <c r="C378" t="s">
        <v>3806</v>
      </c>
      <c r="D378" t="s">
        <v>595</v>
      </c>
      <c r="E378" t="s">
        <v>3819</v>
      </c>
      <c r="F378" t="s">
        <v>3820</v>
      </c>
      <c r="G378" t="s">
        <v>595</v>
      </c>
      <c r="H378" t="s">
        <v>3809</v>
      </c>
      <c r="I378" t="s">
        <v>598</v>
      </c>
      <c r="J378">
        <v>388888888.66799998</v>
      </c>
      <c r="K378">
        <v>5.2</v>
      </c>
      <c r="L378" t="s">
        <v>3810</v>
      </c>
      <c r="M378" t="s">
        <v>3811</v>
      </c>
    </row>
    <row r="379" spans="1:13" x14ac:dyDescent="0.4">
      <c r="A379" t="str">
        <f ca="1">IF($A379="","",IFERROR(VLOOKUP($A379,Data_Raw!$A:$G,4,FALSE),""))</f>
        <v>흥국자산운용</v>
      </c>
      <c r="B379" t="s">
        <v>3805</v>
      </c>
      <c r="C379" t="s">
        <v>3806</v>
      </c>
      <c r="D379" t="s">
        <v>595</v>
      </c>
      <c r="E379" t="s">
        <v>3821</v>
      </c>
      <c r="F379" t="s">
        <v>3822</v>
      </c>
      <c r="G379" t="s">
        <v>595</v>
      </c>
      <c r="H379" t="s">
        <v>3809</v>
      </c>
      <c r="I379" t="s">
        <v>598</v>
      </c>
      <c r="J379">
        <v>708333332.93099999</v>
      </c>
      <c r="K379">
        <v>5.2</v>
      </c>
      <c r="L379" t="s">
        <v>3810</v>
      </c>
      <c r="M379" t="s">
        <v>3811</v>
      </c>
    </row>
    <row r="380" spans="1:13" x14ac:dyDescent="0.4">
      <c r="A380" t="str">
        <f ca="1">IF($A380="","",IFERROR(VLOOKUP($A380,Data_Raw!$A:$G,4,FALSE),""))</f>
        <v>Lux Venture</v>
      </c>
      <c r="B380" t="s">
        <v>3805</v>
      </c>
      <c r="C380" t="s">
        <v>3806</v>
      </c>
      <c r="D380" t="s">
        <v>595</v>
      </c>
      <c r="E380" t="s">
        <v>3823</v>
      </c>
      <c r="F380" t="s">
        <v>3824</v>
      </c>
      <c r="G380" t="s">
        <v>595</v>
      </c>
      <c r="H380" t="s">
        <v>3809</v>
      </c>
      <c r="I380" t="s">
        <v>598</v>
      </c>
      <c r="J380">
        <v>236111110.977</v>
      </c>
      <c r="K380">
        <v>5.2</v>
      </c>
      <c r="L380" t="s">
        <v>3810</v>
      </c>
      <c r="M380" t="s">
        <v>3811</v>
      </c>
    </row>
    <row r="381" spans="1:13" x14ac:dyDescent="0.4">
      <c r="A381" t="str">
        <f ca="1">IF($A381="","",IFERROR(VLOOKUP($A381,Data_Raw!$A:$G,4,FALSE),""))</f>
        <v>맥쿼리자산운용</v>
      </c>
      <c r="B381" t="s">
        <v>3805</v>
      </c>
      <c r="C381" t="s">
        <v>3806</v>
      </c>
      <c r="D381" t="s">
        <v>595</v>
      </c>
      <c r="E381" t="s">
        <v>3825</v>
      </c>
      <c r="F381" t="s">
        <v>3826</v>
      </c>
      <c r="G381" t="s">
        <v>595</v>
      </c>
      <c r="H381" t="s">
        <v>3809</v>
      </c>
      <c r="I381" t="s">
        <v>598</v>
      </c>
      <c r="J381">
        <v>6249999.9964500004</v>
      </c>
      <c r="K381">
        <v>5.2</v>
      </c>
      <c r="L381" t="s">
        <v>3810</v>
      </c>
      <c r="M381" t="s">
        <v>3811</v>
      </c>
    </row>
    <row r="382" spans="1:13" x14ac:dyDescent="0.4">
      <c r="A382" t="str">
        <f ca="1">IF($A382="","",IFERROR(VLOOKUP($A382,Data_Raw!$A:$G,4,FALSE),""))</f>
        <v>퍼시픽자산운용</v>
      </c>
      <c r="B382" t="s">
        <v>3805</v>
      </c>
      <c r="C382" t="s">
        <v>3806</v>
      </c>
      <c r="D382" t="s">
        <v>595</v>
      </c>
      <c r="E382" t="s">
        <v>3827</v>
      </c>
      <c r="F382" t="s">
        <v>3828</v>
      </c>
      <c r="G382" t="s">
        <v>595</v>
      </c>
      <c r="H382" t="s">
        <v>3809</v>
      </c>
      <c r="I382" t="s">
        <v>598</v>
      </c>
      <c r="J382">
        <v>376666666.45271999</v>
      </c>
      <c r="K382">
        <v>5.2</v>
      </c>
      <c r="L382" t="s">
        <v>3810</v>
      </c>
      <c r="M382" t="s">
        <v>3811</v>
      </c>
    </row>
    <row r="383" spans="1:13" x14ac:dyDescent="0.4">
      <c r="A383" t="str">
        <f ca="1">IF($A383="","",IFERROR(VLOOKUP($A383,Data_Raw!$A:$G,4,FALSE),""))</f>
        <v>스틱인베스트먼트</v>
      </c>
      <c r="B383" t="s">
        <v>3805</v>
      </c>
      <c r="C383" t="s">
        <v>3806</v>
      </c>
      <c r="D383" t="s">
        <v>595</v>
      </c>
      <c r="E383" t="s">
        <v>3829</v>
      </c>
      <c r="F383" t="s">
        <v>3830</v>
      </c>
      <c r="G383" t="s">
        <v>595</v>
      </c>
      <c r="H383" t="s">
        <v>3809</v>
      </c>
      <c r="I383" t="s">
        <v>598</v>
      </c>
      <c r="J383">
        <v>333333333.14399999</v>
      </c>
      <c r="K383">
        <v>5.2</v>
      </c>
      <c r="L383" t="s">
        <v>3810</v>
      </c>
      <c r="M383" t="s">
        <v>3811</v>
      </c>
    </row>
    <row r="384" spans="1:13" x14ac:dyDescent="0.4">
      <c r="A384" t="str">
        <f ca="1">IF($A384="","",IFERROR(VLOOKUP($A384,Data_Raw!$A:$G,4,FALSE),""))</f>
        <v>이지스자산운용</v>
      </c>
      <c r="B384" t="s">
        <v>3805</v>
      </c>
      <c r="C384" t="s">
        <v>3806</v>
      </c>
      <c r="D384" t="s">
        <v>595</v>
      </c>
      <c r="E384" t="s">
        <v>3831</v>
      </c>
      <c r="F384" t="s">
        <v>3832</v>
      </c>
      <c r="G384" t="s">
        <v>595</v>
      </c>
      <c r="H384" t="s">
        <v>3809</v>
      </c>
      <c r="I384" t="s">
        <v>598</v>
      </c>
      <c r="J384">
        <v>121944444.37518001</v>
      </c>
      <c r="K384">
        <v>5.2</v>
      </c>
      <c r="L384" t="s">
        <v>3810</v>
      </c>
      <c r="M384" t="s">
        <v>3811</v>
      </c>
    </row>
    <row r="385" spans="1:13" x14ac:dyDescent="0.4">
      <c r="A385" t="str">
        <f ca="1">IF($A385="","",IFERROR(VLOOKUP($A385,Data_Raw!$A:$G,4,FALSE),""))</f>
        <v>국민은행</v>
      </c>
      <c r="B385" t="s">
        <v>3805</v>
      </c>
      <c r="C385" t="s">
        <v>3806</v>
      </c>
      <c r="D385" t="s">
        <v>595</v>
      </c>
      <c r="E385" t="s">
        <v>3833</v>
      </c>
      <c r="F385" t="s">
        <v>3834</v>
      </c>
      <c r="G385" t="s">
        <v>595</v>
      </c>
      <c r="H385" t="s">
        <v>3809</v>
      </c>
      <c r="I385" t="s">
        <v>598</v>
      </c>
      <c r="J385">
        <v>888888888.38399994</v>
      </c>
      <c r="K385">
        <v>5.2</v>
      </c>
      <c r="L385" t="s">
        <v>3810</v>
      </c>
      <c r="M385" t="s">
        <v>3811</v>
      </c>
    </row>
    <row r="386" spans="1:13" x14ac:dyDescent="0.4">
      <c r="A386">
        <v>200000418</v>
      </c>
      <c r="B386" t="s">
        <v>3805</v>
      </c>
      <c r="C386" t="s">
        <v>3806</v>
      </c>
      <c r="D386" t="s">
        <v>595</v>
      </c>
      <c r="E386" t="s">
        <v>3835</v>
      </c>
      <c r="F386" t="s">
        <v>3836</v>
      </c>
      <c r="G386" t="s">
        <v>595</v>
      </c>
      <c r="H386" t="s">
        <v>3809</v>
      </c>
      <c r="I386" t="s">
        <v>598</v>
      </c>
      <c r="J386">
        <v>819444443.97899997</v>
      </c>
      <c r="K386">
        <v>5.2</v>
      </c>
      <c r="L386" t="s">
        <v>3810</v>
      </c>
      <c r="M386" t="s">
        <v>3811</v>
      </c>
    </row>
    <row r="387" spans="1:13" x14ac:dyDescent="0.4">
      <c r="A387">
        <v>200000418</v>
      </c>
      <c r="B387" t="s">
        <v>3805</v>
      </c>
      <c r="C387" t="s">
        <v>3806</v>
      </c>
      <c r="D387" t="s">
        <v>595</v>
      </c>
      <c r="E387" t="s">
        <v>3837</v>
      </c>
      <c r="F387" t="s">
        <v>3838</v>
      </c>
      <c r="G387" t="s">
        <v>595</v>
      </c>
      <c r="H387" t="s">
        <v>3809</v>
      </c>
      <c r="I387" t="s">
        <v>598</v>
      </c>
      <c r="J387">
        <v>618055555.20449996</v>
      </c>
      <c r="K387">
        <v>13</v>
      </c>
      <c r="L387" t="s">
        <v>3839</v>
      </c>
      <c r="M387" t="s">
        <v>3811</v>
      </c>
    </row>
    <row r="388" spans="1:13" x14ac:dyDescent="0.4">
      <c r="A388">
        <v>200000418</v>
      </c>
      <c r="B388" t="s">
        <v>3805</v>
      </c>
      <c r="C388" t="s">
        <v>3806</v>
      </c>
      <c r="D388" t="s">
        <v>595</v>
      </c>
      <c r="E388" t="s">
        <v>3840</v>
      </c>
      <c r="F388" t="s">
        <v>3841</v>
      </c>
      <c r="G388" t="s">
        <v>595</v>
      </c>
      <c r="H388" t="s">
        <v>3809</v>
      </c>
      <c r="I388" t="s">
        <v>598</v>
      </c>
      <c r="J388">
        <v>840277777.30050004</v>
      </c>
      <c r="K388">
        <v>13</v>
      </c>
      <c r="L388" t="s">
        <v>3839</v>
      </c>
      <c r="M388" t="s">
        <v>3811</v>
      </c>
    </row>
    <row r="389" spans="1:13" x14ac:dyDescent="0.4">
      <c r="A389">
        <v>200000418</v>
      </c>
      <c r="B389" t="s">
        <v>3805</v>
      </c>
      <c r="C389" t="s">
        <v>3806</v>
      </c>
      <c r="D389" t="s">
        <v>595</v>
      </c>
      <c r="E389" t="s">
        <v>3842</v>
      </c>
      <c r="F389" t="s">
        <v>3843</v>
      </c>
      <c r="G389" t="s">
        <v>595</v>
      </c>
      <c r="H389" t="s">
        <v>3809</v>
      </c>
      <c r="I389" t="s">
        <v>598</v>
      </c>
      <c r="J389">
        <v>458333333.07300001</v>
      </c>
      <c r="K389">
        <v>13</v>
      </c>
      <c r="L389" t="s">
        <v>3839</v>
      </c>
      <c r="M389" t="s">
        <v>3811</v>
      </c>
    </row>
    <row r="390" spans="1:13" x14ac:dyDescent="0.4">
      <c r="A390">
        <v>200000418</v>
      </c>
      <c r="B390" t="s">
        <v>3805</v>
      </c>
      <c r="C390" t="s">
        <v>3806</v>
      </c>
      <c r="D390" t="s">
        <v>595</v>
      </c>
      <c r="E390" t="s">
        <v>3844</v>
      </c>
      <c r="F390" t="s">
        <v>3845</v>
      </c>
      <c r="G390" t="s">
        <v>595</v>
      </c>
      <c r="H390" t="s">
        <v>3809</v>
      </c>
      <c r="I390" t="s">
        <v>598</v>
      </c>
      <c r="J390">
        <v>430555555.31099999</v>
      </c>
      <c r="K390">
        <v>13</v>
      </c>
      <c r="L390" t="s">
        <v>3839</v>
      </c>
      <c r="M390" t="s">
        <v>3811</v>
      </c>
    </row>
    <row r="391" spans="1:13" x14ac:dyDescent="0.4">
      <c r="A391">
        <v>200000418</v>
      </c>
      <c r="B391" t="s">
        <v>3805</v>
      </c>
      <c r="C391" t="s">
        <v>3806</v>
      </c>
      <c r="D391" t="s">
        <v>595</v>
      </c>
      <c r="E391" t="s">
        <v>3846</v>
      </c>
      <c r="F391" t="s">
        <v>3847</v>
      </c>
      <c r="G391" t="s">
        <v>595</v>
      </c>
      <c r="H391" t="s">
        <v>3809</v>
      </c>
      <c r="I391" t="s">
        <v>598</v>
      </c>
      <c r="J391">
        <v>263888888.73899999</v>
      </c>
      <c r="K391">
        <v>13</v>
      </c>
      <c r="L391" t="s">
        <v>3839</v>
      </c>
      <c r="M391" t="s">
        <v>3811</v>
      </c>
    </row>
    <row r="392" spans="1:13" x14ac:dyDescent="0.4">
      <c r="A392">
        <v>200000418</v>
      </c>
      <c r="B392" t="s">
        <v>3805</v>
      </c>
      <c r="C392" t="s">
        <v>3806</v>
      </c>
      <c r="D392" t="s">
        <v>595</v>
      </c>
      <c r="E392" t="s">
        <v>3619</v>
      </c>
      <c r="F392" t="s">
        <v>3848</v>
      </c>
      <c r="G392" t="s">
        <v>595</v>
      </c>
      <c r="H392" t="s">
        <v>3809</v>
      </c>
      <c r="I392" t="s">
        <v>598</v>
      </c>
      <c r="J392">
        <v>798611110.65750003</v>
      </c>
      <c r="K392">
        <v>13</v>
      </c>
      <c r="L392" t="s">
        <v>3839</v>
      </c>
      <c r="M392" t="s">
        <v>3811</v>
      </c>
    </row>
    <row r="393" spans="1:13" x14ac:dyDescent="0.4">
      <c r="A393">
        <v>200000418</v>
      </c>
      <c r="B393" t="s">
        <v>3805</v>
      </c>
      <c r="C393" t="s">
        <v>3806</v>
      </c>
      <c r="D393" t="s">
        <v>595</v>
      </c>
      <c r="E393" t="s">
        <v>3849</v>
      </c>
      <c r="F393" t="s">
        <v>3850</v>
      </c>
      <c r="G393" t="s">
        <v>595</v>
      </c>
      <c r="H393" t="s">
        <v>3809</v>
      </c>
      <c r="I393" t="s">
        <v>598</v>
      </c>
      <c r="J393">
        <v>458333333.07300001</v>
      </c>
      <c r="K393">
        <v>13</v>
      </c>
      <c r="L393" t="s">
        <v>3839</v>
      </c>
      <c r="M393" t="s">
        <v>3811</v>
      </c>
    </row>
    <row r="394" spans="1:13" x14ac:dyDescent="0.4">
      <c r="A394">
        <v>200000418</v>
      </c>
      <c r="B394" t="s">
        <v>3805</v>
      </c>
      <c r="C394" t="s">
        <v>3806</v>
      </c>
      <c r="D394" t="s">
        <v>595</v>
      </c>
      <c r="E394" t="s">
        <v>3851</v>
      </c>
      <c r="F394" t="s">
        <v>3852</v>
      </c>
      <c r="G394" t="s">
        <v>595</v>
      </c>
      <c r="H394" t="s">
        <v>3809</v>
      </c>
      <c r="I394" t="s">
        <v>598</v>
      </c>
      <c r="J394">
        <v>395833333.1085</v>
      </c>
      <c r="K394">
        <v>13</v>
      </c>
      <c r="L394" t="s">
        <v>3839</v>
      </c>
      <c r="M394" t="s">
        <v>3811</v>
      </c>
    </row>
    <row r="395" spans="1:13" x14ac:dyDescent="0.4">
      <c r="A395">
        <v>200000418</v>
      </c>
      <c r="B395" t="s">
        <v>3805</v>
      </c>
      <c r="C395" t="s">
        <v>3806</v>
      </c>
      <c r="D395" t="s">
        <v>595</v>
      </c>
      <c r="E395" t="s">
        <v>3853</v>
      </c>
      <c r="F395" t="s">
        <v>3854</v>
      </c>
      <c r="G395" t="s">
        <v>595</v>
      </c>
      <c r="H395" t="s">
        <v>3809</v>
      </c>
      <c r="I395" t="s">
        <v>598</v>
      </c>
      <c r="J395">
        <v>722222221.81200004</v>
      </c>
      <c r="K395">
        <v>13</v>
      </c>
      <c r="L395" t="s">
        <v>3839</v>
      </c>
      <c r="M395" t="s">
        <v>3811</v>
      </c>
    </row>
    <row r="396" spans="1:13" x14ac:dyDescent="0.4">
      <c r="A396">
        <v>200000418</v>
      </c>
      <c r="B396" t="s">
        <v>3805</v>
      </c>
      <c r="C396" t="s">
        <v>3806</v>
      </c>
      <c r="D396" t="s">
        <v>595</v>
      </c>
      <c r="E396" t="s">
        <v>3855</v>
      </c>
      <c r="F396" t="s">
        <v>3856</v>
      </c>
      <c r="G396" t="s">
        <v>595</v>
      </c>
      <c r="H396" t="s">
        <v>3809</v>
      </c>
      <c r="I396" t="s">
        <v>598</v>
      </c>
      <c r="J396">
        <v>1291666665.9330001</v>
      </c>
      <c r="K396">
        <v>13</v>
      </c>
      <c r="L396" t="s">
        <v>3839</v>
      </c>
      <c r="M396" t="s">
        <v>3811</v>
      </c>
    </row>
    <row r="397" spans="1:13" x14ac:dyDescent="0.4">
      <c r="A397">
        <v>200000418</v>
      </c>
      <c r="B397" t="s">
        <v>3805</v>
      </c>
      <c r="C397" t="s">
        <v>3806</v>
      </c>
      <c r="D397" t="s">
        <v>595</v>
      </c>
      <c r="E397" t="s">
        <v>3857</v>
      </c>
      <c r="F397" t="s">
        <v>3858</v>
      </c>
      <c r="G397" t="s">
        <v>595</v>
      </c>
      <c r="H397" t="s">
        <v>3809</v>
      </c>
      <c r="I397" t="s">
        <v>598</v>
      </c>
      <c r="J397">
        <v>124999999.92900001</v>
      </c>
      <c r="K397">
        <v>13</v>
      </c>
      <c r="L397" t="s">
        <v>3839</v>
      </c>
      <c r="M397" t="s">
        <v>3811</v>
      </c>
    </row>
    <row r="398" spans="1:13" x14ac:dyDescent="0.4">
      <c r="A398">
        <v>200000418</v>
      </c>
      <c r="B398" t="s">
        <v>3805</v>
      </c>
      <c r="C398" t="s">
        <v>3806</v>
      </c>
      <c r="D398" t="s">
        <v>595</v>
      </c>
      <c r="E398" t="s">
        <v>3859</v>
      </c>
      <c r="F398" t="s">
        <v>3860</v>
      </c>
      <c r="G398" t="s">
        <v>595</v>
      </c>
      <c r="H398" t="s">
        <v>3809</v>
      </c>
      <c r="I398" t="s">
        <v>598</v>
      </c>
      <c r="J398">
        <v>111111111.04799999</v>
      </c>
      <c r="K398">
        <v>13</v>
      </c>
      <c r="L398" t="s">
        <v>3839</v>
      </c>
      <c r="M398" t="s">
        <v>3811</v>
      </c>
    </row>
    <row r="399" spans="1:13" x14ac:dyDescent="0.4">
      <c r="A399">
        <v>200000418</v>
      </c>
      <c r="B399" t="s">
        <v>3805</v>
      </c>
      <c r="C399" t="s">
        <v>3806</v>
      </c>
      <c r="D399" t="s">
        <v>595</v>
      </c>
      <c r="E399" t="s">
        <v>3861</v>
      </c>
      <c r="F399" t="s">
        <v>3862</v>
      </c>
      <c r="G399" t="s">
        <v>595</v>
      </c>
      <c r="H399" t="s">
        <v>3809</v>
      </c>
      <c r="I399" t="s">
        <v>598</v>
      </c>
      <c r="J399">
        <v>305555555.38200003</v>
      </c>
      <c r="K399">
        <v>13</v>
      </c>
      <c r="L399" t="s">
        <v>3839</v>
      </c>
      <c r="M399" t="s">
        <v>3811</v>
      </c>
    </row>
    <row r="400" spans="1:13" x14ac:dyDescent="0.4">
      <c r="A400">
        <v>200000418</v>
      </c>
      <c r="B400" t="s">
        <v>3805</v>
      </c>
      <c r="C400" t="s">
        <v>3806</v>
      </c>
      <c r="D400" t="s">
        <v>595</v>
      </c>
      <c r="E400" t="s">
        <v>3863</v>
      </c>
      <c r="F400" t="s">
        <v>3864</v>
      </c>
      <c r="G400" t="s">
        <v>595</v>
      </c>
      <c r="H400" t="s">
        <v>3809</v>
      </c>
      <c r="I400" t="s">
        <v>598</v>
      </c>
      <c r="J400">
        <v>486111110.83499998</v>
      </c>
      <c r="K400">
        <v>13</v>
      </c>
      <c r="L400" t="s">
        <v>3839</v>
      </c>
      <c r="M400" t="s">
        <v>3811</v>
      </c>
    </row>
    <row r="401" spans="1:13" x14ac:dyDescent="0.4">
      <c r="A401">
        <v>200000418</v>
      </c>
      <c r="B401" t="s">
        <v>3805</v>
      </c>
      <c r="C401" t="s">
        <v>3806</v>
      </c>
      <c r="D401" t="s">
        <v>595</v>
      </c>
      <c r="E401" t="s">
        <v>3865</v>
      </c>
      <c r="F401" t="s">
        <v>3866</v>
      </c>
      <c r="G401" t="s">
        <v>595</v>
      </c>
      <c r="H401" t="s">
        <v>3809</v>
      </c>
      <c r="I401" t="s">
        <v>598</v>
      </c>
      <c r="J401">
        <v>340277777.58450001</v>
      </c>
      <c r="K401">
        <v>13</v>
      </c>
      <c r="L401" t="s">
        <v>3839</v>
      </c>
      <c r="M401" t="s">
        <v>3811</v>
      </c>
    </row>
    <row r="402" spans="1:13" x14ac:dyDescent="0.4">
      <c r="A402">
        <v>200000418</v>
      </c>
      <c r="B402" t="s">
        <v>3805</v>
      </c>
      <c r="C402" t="s">
        <v>3806</v>
      </c>
      <c r="D402" t="s">
        <v>595</v>
      </c>
      <c r="E402" t="s">
        <v>3867</v>
      </c>
      <c r="F402" t="s">
        <v>3868</v>
      </c>
      <c r="G402" t="s">
        <v>595</v>
      </c>
      <c r="H402" t="s">
        <v>3809</v>
      </c>
      <c r="I402" t="s">
        <v>598</v>
      </c>
      <c r="J402">
        <v>159722222.13150001</v>
      </c>
      <c r="K402">
        <v>13</v>
      </c>
      <c r="L402" t="s">
        <v>3839</v>
      </c>
      <c r="M402" t="s">
        <v>3811</v>
      </c>
    </row>
    <row r="403" spans="1:13" x14ac:dyDescent="0.4">
      <c r="A403">
        <v>200000418</v>
      </c>
      <c r="B403" t="s">
        <v>3805</v>
      </c>
      <c r="C403" t="s">
        <v>3806</v>
      </c>
      <c r="D403" t="s">
        <v>595</v>
      </c>
      <c r="E403" t="s">
        <v>3869</v>
      </c>
      <c r="F403" t="s">
        <v>3870</v>
      </c>
      <c r="G403" t="s">
        <v>595</v>
      </c>
      <c r="H403" t="s">
        <v>3809</v>
      </c>
      <c r="I403" t="s">
        <v>598</v>
      </c>
      <c r="J403">
        <v>916666666.14600003</v>
      </c>
      <c r="K403">
        <v>13</v>
      </c>
      <c r="L403" t="s">
        <v>3839</v>
      </c>
      <c r="M403" t="s">
        <v>3811</v>
      </c>
    </row>
    <row r="404" spans="1:13" x14ac:dyDescent="0.4">
      <c r="A404">
        <v>200000418</v>
      </c>
      <c r="B404" t="s">
        <v>3805</v>
      </c>
      <c r="C404" t="s">
        <v>3806</v>
      </c>
      <c r="D404" t="s">
        <v>595</v>
      </c>
      <c r="E404" t="s">
        <v>3871</v>
      </c>
      <c r="F404" t="s">
        <v>3872</v>
      </c>
      <c r="G404" t="s">
        <v>595</v>
      </c>
      <c r="H404" t="s">
        <v>3809</v>
      </c>
      <c r="I404" t="s">
        <v>598</v>
      </c>
      <c r="J404">
        <v>41666666.642999999</v>
      </c>
      <c r="K404">
        <v>13</v>
      </c>
      <c r="L404" t="s">
        <v>3839</v>
      </c>
      <c r="M404" t="s">
        <v>3811</v>
      </c>
    </row>
    <row r="405" spans="1:13" x14ac:dyDescent="0.4">
      <c r="A405">
        <v>200000418</v>
      </c>
      <c r="B405" t="s">
        <v>3805</v>
      </c>
      <c r="C405" t="s">
        <v>3806</v>
      </c>
      <c r="D405" t="s">
        <v>595</v>
      </c>
      <c r="E405" t="s">
        <v>3873</v>
      </c>
      <c r="F405" t="s">
        <v>3874</v>
      </c>
      <c r="G405" t="s">
        <v>595</v>
      </c>
      <c r="H405" t="s">
        <v>3809</v>
      </c>
      <c r="I405" t="s">
        <v>598</v>
      </c>
      <c r="J405">
        <v>70138888.84905</v>
      </c>
      <c r="K405">
        <v>13</v>
      </c>
      <c r="L405" t="s">
        <v>3839</v>
      </c>
      <c r="M405" t="s">
        <v>3811</v>
      </c>
    </row>
    <row r="406" spans="1:13" x14ac:dyDescent="0.4">
      <c r="A406">
        <v>200000418</v>
      </c>
      <c r="B406" t="s">
        <v>3805</v>
      </c>
      <c r="C406" t="s">
        <v>3806</v>
      </c>
      <c r="D406" t="s">
        <v>595</v>
      </c>
      <c r="E406" t="s">
        <v>3875</v>
      </c>
      <c r="F406" t="s">
        <v>3876</v>
      </c>
      <c r="G406" t="s">
        <v>595</v>
      </c>
      <c r="H406" t="s">
        <v>3809</v>
      </c>
      <c r="I406" t="s">
        <v>598</v>
      </c>
      <c r="J406">
        <v>113194444.38015001</v>
      </c>
      <c r="K406">
        <v>13</v>
      </c>
      <c r="L406" t="s">
        <v>3839</v>
      </c>
      <c r="M406" t="s">
        <v>3811</v>
      </c>
    </row>
    <row r="407" spans="1:13" x14ac:dyDescent="0.4">
      <c r="A407">
        <v>200000418</v>
      </c>
      <c r="B407" t="s">
        <v>3805</v>
      </c>
      <c r="C407" t="s">
        <v>3806</v>
      </c>
      <c r="D407" t="s">
        <v>595</v>
      </c>
      <c r="E407" t="s">
        <v>3877</v>
      </c>
      <c r="F407" t="s">
        <v>3878</v>
      </c>
      <c r="G407" t="s">
        <v>595</v>
      </c>
      <c r="H407" t="s">
        <v>3809</v>
      </c>
      <c r="I407" t="s">
        <v>598</v>
      </c>
      <c r="J407">
        <v>132638888.81355</v>
      </c>
      <c r="K407">
        <v>13</v>
      </c>
      <c r="L407" t="s">
        <v>3839</v>
      </c>
      <c r="M407" t="s">
        <v>3811</v>
      </c>
    </row>
    <row r="408" spans="1:13" x14ac:dyDescent="0.4">
      <c r="A408">
        <v>200000418</v>
      </c>
      <c r="B408" t="s">
        <v>3805</v>
      </c>
      <c r="C408" t="s">
        <v>3806</v>
      </c>
      <c r="D408" t="s">
        <v>595</v>
      </c>
      <c r="E408" t="s">
        <v>3879</v>
      </c>
      <c r="F408" t="s">
        <v>3880</v>
      </c>
      <c r="G408" t="s">
        <v>595</v>
      </c>
      <c r="H408" t="s">
        <v>3809</v>
      </c>
      <c r="I408" t="s">
        <v>598</v>
      </c>
      <c r="J408">
        <v>97222222.166999996</v>
      </c>
      <c r="K408">
        <v>13</v>
      </c>
      <c r="L408" t="s">
        <v>3839</v>
      </c>
      <c r="M408" t="s">
        <v>3811</v>
      </c>
    </row>
    <row r="409" spans="1:13" x14ac:dyDescent="0.4">
      <c r="A409">
        <v>200000418</v>
      </c>
      <c r="B409" t="s">
        <v>3805</v>
      </c>
      <c r="C409" t="s">
        <v>3806</v>
      </c>
      <c r="D409" t="s">
        <v>595</v>
      </c>
      <c r="E409" t="s">
        <v>3881</v>
      </c>
      <c r="F409" t="s">
        <v>3882</v>
      </c>
      <c r="G409" t="s">
        <v>595</v>
      </c>
      <c r="H409" t="s">
        <v>3809</v>
      </c>
      <c r="I409" t="s">
        <v>598</v>
      </c>
      <c r="J409">
        <v>85416666.618149996</v>
      </c>
      <c r="K409">
        <v>13</v>
      </c>
      <c r="L409" t="s">
        <v>3839</v>
      </c>
      <c r="M409" t="s">
        <v>3811</v>
      </c>
    </row>
    <row r="410" spans="1:13" x14ac:dyDescent="0.4">
      <c r="A410">
        <v>200000418</v>
      </c>
      <c r="B410" t="s">
        <v>3805</v>
      </c>
      <c r="C410" t="s">
        <v>3806</v>
      </c>
      <c r="D410" t="s">
        <v>595</v>
      </c>
      <c r="E410" t="s">
        <v>3883</v>
      </c>
      <c r="F410" t="s">
        <v>3884</v>
      </c>
      <c r="G410" t="s">
        <v>595</v>
      </c>
      <c r="H410" t="s">
        <v>3809</v>
      </c>
      <c r="I410" t="s">
        <v>598</v>
      </c>
      <c r="J410">
        <v>170138888.79225001</v>
      </c>
      <c r="K410">
        <v>13</v>
      </c>
      <c r="L410" t="s">
        <v>3839</v>
      </c>
      <c r="M410" t="s">
        <v>3811</v>
      </c>
    </row>
    <row r="411" spans="1:13" x14ac:dyDescent="0.4">
      <c r="A411">
        <v>200000418</v>
      </c>
      <c r="B411" t="s">
        <v>3805</v>
      </c>
      <c r="C411" t="s">
        <v>3806</v>
      </c>
      <c r="D411" t="s">
        <v>2775</v>
      </c>
      <c r="E411" t="s">
        <v>3885</v>
      </c>
      <c r="F411" t="s">
        <v>3809</v>
      </c>
      <c r="G411" t="s">
        <v>2775</v>
      </c>
      <c r="H411" t="s">
        <v>3809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3886</v>
      </c>
      <c r="C412" t="s">
        <v>3887</v>
      </c>
      <c r="D412" t="s">
        <v>647</v>
      </c>
      <c r="E412" t="s">
        <v>3888</v>
      </c>
      <c r="F412" t="s">
        <v>3889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3886</v>
      </c>
      <c r="C413" t="s">
        <v>3887</v>
      </c>
      <c r="D413" t="s">
        <v>647</v>
      </c>
      <c r="E413" t="s">
        <v>3890</v>
      </c>
      <c r="F413" t="s">
        <v>3891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3892</v>
      </c>
      <c r="D414" t="s">
        <v>2775</v>
      </c>
      <c r="E414" t="s">
        <v>3893</v>
      </c>
      <c r="F414" t="s">
        <v>3894</v>
      </c>
      <c r="G414" t="s">
        <v>2775</v>
      </c>
      <c r="H414" t="s">
        <v>3895</v>
      </c>
      <c r="I414" t="s">
        <v>3896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3892</v>
      </c>
      <c r="D415" t="s">
        <v>2775</v>
      </c>
      <c r="E415" t="s">
        <v>3897</v>
      </c>
      <c r="F415" t="s">
        <v>3898</v>
      </c>
      <c r="G415" t="s">
        <v>2775</v>
      </c>
      <c r="H415" t="s">
        <v>3899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3900</v>
      </c>
      <c r="C416" t="s">
        <v>3901</v>
      </c>
      <c r="D416" t="s">
        <v>595</v>
      </c>
      <c r="E416" t="s">
        <v>3902</v>
      </c>
      <c r="F416" t="s">
        <v>3903</v>
      </c>
      <c r="G416" t="s">
        <v>595</v>
      </c>
      <c r="H416" t="s">
        <v>3762</v>
      </c>
      <c r="I416" t="s">
        <v>598</v>
      </c>
      <c r="J416">
        <v>5921353846.6770201</v>
      </c>
      <c r="K416">
        <v>6.5</v>
      </c>
      <c r="L416" t="s">
        <v>3763</v>
      </c>
      <c r="M416" t="s">
        <v>3764</v>
      </c>
    </row>
    <row r="417" spans="1:13" x14ac:dyDescent="0.4">
      <c r="A417">
        <v>200000463</v>
      </c>
      <c r="B417" t="s">
        <v>3900</v>
      </c>
      <c r="C417" t="s">
        <v>3901</v>
      </c>
      <c r="D417" t="s">
        <v>595</v>
      </c>
      <c r="E417" t="s">
        <v>3904</v>
      </c>
      <c r="F417" t="s">
        <v>3905</v>
      </c>
      <c r="G417" t="s">
        <v>595</v>
      </c>
      <c r="H417" t="s">
        <v>3762</v>
      </c>
      <c r="I417" t="s">
        <v>598</v>
      </c>
      <c r="J417">
        <v>46701153850.280098</v>
      </c>
      <c r="K417">
        <v>8.9</v>
      </c>
      <c r="L417" t="s">
        <v>3767</v>
      </c>
      <c r="M417" t="s">
        <v>3764</v>
      </c>
    </row>
    <row r="418" spans="1:13" x14ac:dyDescent="0.4">
      <c r="A418">
        <v>200000463</v>
      </c>
      <c r="B418" t="s">
        <v>3900</v>
      </c>
      <c r="C418" t="s">
        <v>3901</v>
      </c>
      <c r="D418" t="s">
        <v>2775</v>
      </c>
      <c r="E418" t="s">
        <v>3906</v>
      </c>
      <c r="F418" t="s">
        <v>3770</v>
      </c>
      <c r="G418" t="s">
        <v>2775</v>
      </c>
      <c r="H418" t="s">
        <v>3770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3907</v>
      </c>
      <c r="C419" t="s">
        <v>3908</v>
      </c>
      <c r="D419" t="s">
        <v>595</v>
      </c>
      <c r="E419" t="s">
        <v>3909</v>
      </c>
      <c r="F419" t="s">
        <v>3910</v>
      </c>
      <c r="G419" t="s">
        <v>595</v>
      </c>
      <c r="H419" t="s">
        <v>3911</v>
      </c>
      <c r="I419" t="s">
        <v>598</v>
      </c>
      <c r="J419">
        <v>24882901786</v>
      </c>
      <c r="K419">
        <v>4.3600000000000003</v>
      </c>
      <c r="L419" t="s">
        <v>3912</v>
      </c>
      <c r="M419" t="s">
        <v>3913</v>
      </c>
    </row>
    <row r="420" spans="1:13" x14ac:dyDescent="0.4">
      <c r="A420">
        <v>200000545</v>
      </c>
      <c r="B420" t="s">
        <v>3907</v>
      </c>
      <c r="C420" t="s">
        <v>3908</v>
      </c>
      <c r="D420" t="s">
        <v>595</v>
      </c>
      <c r="E420" t="s">
        <v>3914</v>
      </c>
      <c r="F420" t="s">
        <v>3915</v>
      </c>
      <c r="G420" t="s">
        <v>595</v>
      </c>
      <c r="H420" t="s">
        <v>3916</v>
      </c>
      <c r="I420" t="s">
        <v>598</v>
      </c>
      <c r="J420">
        <v>17097271434.895901</v>
      </c>
      <c r="K420">
        <v>5.28</v>
      </c>
      <c r="L420" t="s">
        <v>3917</v>
      </c>
      <c r="M420" t="s">
        <v>3918</v>
      </c>
    </row>
    <row r="421" spans="1:13" x14ac:dyDescent="0.4">
      <c r="A421">
        <v>200000545</v>
      </c>
      <c r="B421" t="s">
        <v>3907</v>
      </c>
      <c r="C421" t="s">
        <v>3908</v>
      </c>
      <c r="D421" t="s">
        <v>2775</v>
      </c>
      <c r="E421" t="s">
        <v>3919</v>
      </c>
      <c r="F421" t="s">
        <v>3911</v>
      </c>
      <c r="G421" t="s">
        <v>2775</v>
      </c>
      <c r="H421" t="s">
        <v>3920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3907</v>
      </c>
      <c r="C422" t="s">
        <v>3908</v>
      </c>
      <c r="D422" t="s">
        <v>2775</v>
      </c>
      <c r="E422" t="s">
        <v>3921</v>
      </c>
      <c r="F422" t="s">
        <v>3922</v>
      </c>
      <c r="G422" t="s">
        <v>2775</v>
      </c>
      <c r="H422" t="s">
        <v>3923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3924</v>
      </c>
      <c r="D423" t="s">
        <v>2775</v>
      </c>
      <c r="E423" t="s">
        <v>3925</v>
      </c>
      <c r="F423" t="s">
        <v>3926</v>
      </c>
      <c r="G423" t="s">
        <v>2775</v>
      </c>
      <c r="H423" t="s">
        <v>3927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3928</v>
      </c>
      <c r="C424" t="s">
        <v>3929</v>
      </c>
      <c r="D424" t="s">
        <v>595</v>
      </c>
      <c r="E424" t="s">
        <v>3930</v>
      </c>
      <c r="F424" t="s">
        <v>3931</v>
      </c>
      <c r="G424" t="s">
        <v>595</v>
      </c>
      <c r="H424" t="s">
        <v>3932</v>
      </c>
      <c r="I424" t="s">
        <v>598</v>
      </c>
      <c r="J424">
        <v>18229615433.919998</v>
      </c>
      <c r="K424">
        <v>6.9</v>
      </c>
      <c r="L424" t="s">
        <v>3933</v>
      </c>
      <c r="M424" t="s">
        <v>3934</v>
      </c>
    </row>
    <row r="425" spans="1:13" x14ac:dyDescent="0.4">
      <c r="A425">
        <v>200000580</v>
      </c>
      <c r="B425" t="s">
        <v>3928</v>
      </c>
      <c r="C425" t="s">
        <v>3929</v>
      </c>
      <c r="D425" t="s">
        <v>595</v>
      </c>
      <c r="E425" t="s">
        <v>3935</v>
      </c>
      <c r="F425" t="s">
        <v>3936</v>
      </c>
      <c r="G425" t="s">
        <v>595</v>
      </c>
      <c r="H425" t="s">
        <v>3932</v>
      </c>
      <c r="I425" t="s">
        <v>598</v>
      </c>
      <c r="J425">
        <v>1139350964.6199999</v>
      </c>
      <c r="K425">
        <v>6.9</v>
      </c>
      <c r="L425" t="s">
        <v>3933</v>
      </c>
      <c r="M425" t="s">
        <v>3937</v>
      </c>
    </row>
    <row r="426" spans="1:13" x14ac:dyDescent="0.4">
      <c r="A426">
        <v>200000580</v>
      </c>
      <c r="B426" t="s">
        <v>3928</v>
      </c>
      <c r="C426" t="s">
        <v>3929</v>
      </c>
      <c r="D426" t="s">
        <v>595</v>
      </c>
      <c r="E426" t="s">
        <v>3938</v>
      </c>
      <c r="F426" t="s">
        <v>3939</v>
      </c>
      <c r="G426" t="s">
        <v>595</v>
      </c>
      <c r="H426" t="s">
        <v>3932</v>
      </c>
      <c r="I426" t="s">
        <v>598</v>
      </c>
      <c r="J426">
        <v>877711598.98584294</v>
      </c>
      <c r="K426">
        <v>6.9</v>
      </c>
      <c r="L426" t="s">
        <v>3933</v>
      </c>
      <c r="M426" t="s">
        <v>3934</v>
      </c>
    </row>
    <row r="427" spans="1:13" x14ac:dyDescent="0.4">
      <c r="A427">
        <v>200000580</v>
      </c>
      <c r="B427" t="s">
        <v>3928</v>
      </c>
      <c r="C427" t="s">
        <v>3929</v>
      </c>
      <c r="D427" t="s">
        <v>595</v>
      </c>
      <c r="E427" t="s">
        <v>3940</v>
      </c>
      <c r="F427" t="s">
        <v>3941</v>
      </c>
      <c r="G427" t="s">
        <v>595</v>
      </c>
      <c r="H427" t="s">
        <v>3932</v>
      </c>
      <c r="I427" t="s">
        <v>598</v>
      </c>
      <c r="J427">
        <v>46440601.242261499</v>
      </c>
      <c r="K427">
        <v>6.9</v>
      </c>
      <c r="L427" t="s">
        <v>3933</v>
      </c>
      <c r="M427" t="s">
        <v>3937</v>
      </c>
    </row>
    <row r="428" spans="1:13" x14ac:dyDescent="0.4">
      <c r="A428">
        <v>200000580</v>
      </c>
      <c r="B428" t="s">
        <v>3928</v>
      </c>
      <c r="C428" t="s">
        <v>3929</v>
      </c>
      <c r="D428" t="s">
        <v>2775</v>
      </c>
      <c r="E428" t="s">
        <v>3942</v>
      </c>
      <c r="F428" t="s">
        <v>3943</v>
      </c>
      <c r="G428" t="s">
        <v>2775</v>
      </c>
      <c r="H428" t="s">
        <v>3944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3928</v>
      </c>
      <c r="C429" t="s">
        <v>3929</v>
      </c>
      <c r="D429" t="s">
        <v>2775</v>
      </c>
      <c r="E429" t="s">
        <v>3945</v>
      </c>
      <c r="F429" t="s">
        <v>3946</v>
      </c>
      <c r="G429" t="s">
        <v>2775</v>
      </c>
      <c r="H429" t="s">
        <v>3944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3947</v>
      </c>
      <c r="D430" t="s">
        <v>2775</v>
      </c>
      <c r="F430" t="s">
        <v>3948</v>
      </c>
      <c r="G430" t="s">
        <v>2775</v>
      </c>
      <c r="H430" t="s">
        <v>3948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3947</v>
      </c>
      <c r="D431" t="s">
        <v>2775</v>
      </c>
      <c r="F431" t="s">
        <v>3949</v>
      </c>
      <c r="G431" t="s">
        <v>2775</v>
      </c>
      <c r="H431" t="s">
        <v>3949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3947</v>
      </c>
      <c r="D432" t="s">
        <v>2775</v>
      </c>
      <c r="F432" t="s">
        <v>3950</v>
      </c>
      <c r="G432" t="s">
        <v>2775</v>
      </c>
      <c r="H432" t="s">
        <v>3950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3947</v>
      </c>
      <c r="D433" t="s">
        <v>2775</v>
      </c>
      <c r="F433" t="s">
        <v>3951</v>
      </c>
      <c r="G433" t="s">
        <v>2775</v>
      </c>
      <c r="H433" t="s">
        <v>3951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3947</v>
      </c>
      <c r="D434" t="s">
        <v>2775</v>
      </c>
      <c r="F434" t="s">
        <v>3952</v>
      </c>
      <c r="G434" t="s">
        <v>2775</v>
      </c>
      <c r="H434" t="s">
        <v>3952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3947</v>
      </c>
      <c r="D435" t="s">
        <v>2775</v>
      </c>
      <c r="F435" t="s">
        <v>3953</v>
      </c>
      <c r="G435" t="s">
        <v>2775</v>
      </c>
      <c r="H435" t="s">
        <v>3953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3947</v>
      </c>
      <c r="D436" t="s">
        <v>2775</v>
      </c>
      <c r="F436" t="s">
        <v>3954</v>
      </c>
      <c r="G436" t="s">
        <v>2775</v>
      </c>
      <c r="H436" t="s">
        <v>3954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3947</v>
      </c>
      <c r="D437" t="s">
        <v>2775</v>
      </c>
      <c r="F437" t="s">
        <v>3955</v>
      </c>
      <c r="G437" t="s">
        <v>2775</v>
      </c>
      <c r="H437" t="s">
        <v>3955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3956</v>
      </c>
      <c r="D438" t="s">
        <v>595</v>
      </c>
      <c r="E438" t="s">
        <v>3957</v>
      </c>
      <c r="F438" t="s">
        <v>3958</v>
      </c>
      <c r="G438" t="s">
        <v>595</v>
      </c>
      <c r="H438" t="s">
        <v>3959</v>
      </c>
      <c r="I438" t="s">
        <v>1084</v>
      </c>
      <c r="J438">
        <v>985552423.60445809</v>
      </c>
      <c r="K438">
        <v>7.5</v>
      </c>
      <c r="L438" t="s">
        <v>3960</v>
      </c>
      <c r="M438" t="s">
        <v>3937</v>
      </c>
    </row>
    <row r="439" spans="1:13" x14ac:dyDescent="0.4">
      <c r="A439">
        <v>200000608</v>
      </c>
      <c r="B439" t="s">
        <v>1116</v>
      </c>
      <c r="C439" t="s">
        <v>3956</v>
      </c>
      <c r="D439" t="s">
        <v>595</v>
      </c>
      <c r="E439" t="s">
        <v>3961</v>
      </c>
      <c r="F439" t="s">
        <v>3962</v>
      </c>
      <c r="G439" t="s">
        <v>595</v>
      </c>
      <c r="H439" t="s">
        <v>3959</v>
      </c>
      <c r="I439" t="s">
        <v>1084</v>
      </c>
      <c r="J439">
        <v>668521574.05337358</v>
      </c>
      <c r="K439">
        <v>7.5</v>
      </c>
      <c r="L439" t="s">
        <v>3960</v>
      </c>
      <c r="M439" t="s">
        <v>3963</v>
      </c>
    </row>
    <row r="440" spans="1:13" x14ac:dyDescent="0.4">
      <c r="A440">
        <v>200000655</v>
      </c>
      <c r="B440" t="s">
        <v>3964</v>
      </c>
      <c r="C440" t="s">
        <v>3965</v>
      </c>
      <c r="D440" t="s">
        <v>595</v>
      </c>
      <c r="E440" t="s">
        <v>3966</v>
      </c>
      <c r="F440" t="s">
        <v>3967</v>
      </c>
      <c r="G440" t="s">
        <v>595</v>
      </c>
      <c r="H440" t="s">
        <v>3968</v>
      </c>
      <c r="I440" t="s">
        <v>598</v>
      </c>
      <c r="J440">
        <v>8400000000.1820002</v>
      </c>
      <c r="K440">
        <v>5.92</v>
      </c>
      <c r="L440" t="s">
        <v>3969</v>
      </c>
      <c r="M440" t="s">
        <v>3970</v>
      </c>
    </row>
    <row r="441" spans="1:13" x14ac:dyDescent="0.4">
      <c r="A441">
        <v>200000655</v>
      </c>
      <c r="B441" t="s">
        <v>3964</v>
      </c>
      <c r="C441" t="s">
        <v>3965</v>
      </c>
      <c r="D441" t="s">
        <v>2775</v>
      </c>
      <c r="E441" t="s">
        <v>3971</v>
      </c>
      <c r="F441" t="s">
        <v>3972</v>
      </c>
      <c r="G441" t="s">
        <v>2775</v>
      </c>
      <c r="H441" t="s">
        <v>3968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3973</v>
      </c>
      <c r="D442" t="s">
        <v>595</v>
      </c>
      <c r="E442" t="s">
        <v>3974</v>
      </c>
      <c r="F442" t="s">
        <v>3975</v>
      </c>
      <c r="G442" t="s">
        <v>595</v>
      </c>
      <c r="H442" t="s">
        <v>3976</v>
      </c>
      <c r="I442" t="s">
        <v>598</v>
      </c>
      <c r="J442">
        <v>27075604399</v>
      </c>
      <c r="K442">
        <v>4.4000000000000004</v>
      </c>
      <c r="L442" t="s">
        <v>3977</v>
      </c>
      <c r="M442" t="s">
        <v>3978</v>
      </c>
    </row>
    <row r="443" spans="1:13" x14ac:dyDescent="0.4">
      <c r="A443">
        <v>200000676</v>
      </c>
      <c r="B443" t="s">
        <v>1201</v>
      </c>
      <c r="C443" t="s">
        <v>3973</v>
      </c>
      <c r="D443" t="s">
        <v>2775</v>
      </c>
      <c r="E443" t="s">
        <v>3979</v>
      </c>
      <c r="F443" t="s">
        <v>3616</v>
      </c>
      <c r="G443" t="s">
        <v>2775</v>
      </c>
      <c r="H443" t="s">
        <v>3642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3980</v>
      </c>
      <c r="C444" t="s">
        <v>3981</v>
      </c>
      <c r="D444" t="s">
        <v>595</v>
      </c>
      <c r="E444" t="s">
        <v>3982</v>
      </c>
      <c r="F444" t="s">
        <v>3983</v>
      </c>
      <c r="G444" t="s">
        <v>595</v>
      </c>
      <c r="H444" t="s">
        <v>3983</v>
      </c>
      <c r="I444" t="s">
        <v>598</v>
      </c>
      <c r="J444">
        <v>428043050.87172401</v>
      </c>
      <c r="K444">
        <v>10.62</v>
      </c>
      <c r="L444" t="s">
        <v>3984</v>
      </c>
      <c r="M444" t="s">
        <v>3985</v>
      </c>
    </row>
    <row r="445" spans="1:13" x14ac:dyDescent="0.4">
      <c r="A445">
        <v>200000684</v>
      </c>
      <c r="B445" t="s">
        <v>3980</v>
      </c>
      <c r="C445" t="s">
        <v>3981</v>
      </c>
      <c r="D445" t="s">
        <v>595</v>
      </c>
      <c r="E445" t="s">
        <v>3986</v>
      </c>
      <c r="F445" t="s">
        <v>3987</v>
      </c>
      <c r="G445" t="s">
        <v>595</v>
      </c>
      <c r="H445" t="s">
        <v>3983</v>
      </c>
      <c r="I445" t="s">
        <v>598</v>
      </c>
      <c r="J445">
        <v>81020296.191798806</v>
      </c>
      <c r="K445">
        <v>10.62</v>
      </c>
      <c r="L445" t="s">
        <v>3984</v>
      </c>
      <c r="M445" t="s">
        <v>3985</v>
      </c>
    </row>
    <row r="446" spans="1:13" x14ac:dyDescent="0.4">
      <c r="A446">
        <v>200000684</v>
      </c>
      <c r="B446" t="s">
        <v>3980</v>
      </c>
      <c r="C446" t="s">
        <v>3981</v>
      </c>
      <c r="D446" t="s">
        <v>595</v>
      </c>
      <c r="E446" t="s">
        <v>3988</v>
      </c>
      <c r="F446" t="s">
        <v>3989</v>
      </c>
      <c r="G446" t="s">
        <v>595</v>
      </c>
      <c r="H446" t="s">
        <v>3990</v>
      </c>
      <c r="I446" t="s">
        <v>598</v>
      </c>
      <c r="J446">
        <v>653598742.76371002</v>
      </c>
      <c r="K446">
        <v>10.96</v>
      </c>
      <c r="L446" t="s">
        <v>3991</v>
      </c>
      <c r="M446" t="s">
        <v>3992</v>
      </c>
    </row>
    <row r="447" spans="1:13" x14ac:dyDescent="0.4">
      <c r="A447">
        <v>200000684</v>
      </c>
      <c r="B447" t="s">
        <v>3980</v>
      </c>
      <c r="C447" t="s">
        <v>3981</v>
      </c>
      <c r="D447" t="s">
        <v>595</v>
      </c>
      <c r="E447" t="s">
        <v>3993</v>
      </c>
      <c r="F447" t="s">
        <v>3994</v>
      </c>
      <c r="G447" t="s">
        <v>595</v>
      </c>
      <c r="H447" t="s">
        <v>3990</v>
      </c>
      <c r="I447" t="s">
        <v>598</v>
      </c>
      <c r="J447">
        <v>21014224.670061901</v>
      </c>
      <c r="K447">
        <v>10.96</v>
      </c>
      <c r="L447" t="s">
        <v>3991</v>
      </c>
      <c r="M447" t="s">
        <v>3992</v>
      </c>
    </row>
    <row r="448" spans="1:13" x14ac:dyDescent="0.4">
      <c r="A448">
        <v>200000684</v>
      </c>
      <c r="B448" t="s">
        <v>3980</v>
      </c>
      <c r="C448" t="s">
        <v>3981</v>
      </c>
      <c r="D448" t="s">
        <v>2775</v>
      </c>
      <c r="E448" t="s">
        <v>3995</v>
      </c>
      <c r="F448" t="s">
        <v>3983</v>
      </c>
      <c r="G448" t="s">
        <v>2775</v>
      </c>
      <c r="H448" t="s">
        <v>3983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3980</v>
      </c>
      <c r="C449" t="s">
        <v>3981</v>
      </c>
      <c r="D449" t="s">
        <v>2775</v>
      </c>
      <c r="E449" t="s">
        <v>3996</v>
      </c>
      <c r="F449" t="s">
        <v>3990</v>
      </c>
      <c r="G449" t="s">
        <v>2775</v>
      </c>
      <c r="H449" t="s">
        <v>3990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3997</v>
      </c>
      <c r="D450" t="s">
        <v>595</v>
      </c>
      <c r="F450" t="s">
        <v>3998</v>
      </c>
      <c r="G450" t="s">
        <v>595</v>
      </c>
      <c r="H450" t="s">
        <v>3998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3997</v>
      </c>
      <c r="D451" t="s">
        <v>595</v>
      </c>
      <c r="F451" t="s">
        <v>3999</v>
      </c>
      <c r="G451" t="s">
        <v>595</v>
      </c>
      <c r="H451" t="s">
        <v>3999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3997</v>
      </c>
      <c r="D452" t="s">
        <v>595</v>
      </c>
      <c r="F452" t="s">
        <v>4000</v>
      </c>
      <c r="G452" t="s">
        <v>595</v>
      </c>
      <c r="H452" t="s">
        <v>4000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3997</v>
      </c>
      <c r="D453" t="s">
        <v>595</v>
      </c>
      <c r="F453" t="s">
        <v>4001</v>
      </c>
      <c r="G453" t="s">
        <v>595</v>
      </c>
      <c r="H453" t="s">
        <v>4001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3997</v>
      </c>
      <c r="D454" t="s">
        <v>595</v>
      </c>
      <c r="F454" t="s">
        <v>4002</v>
      </c>
      <c r="G454" t="s">
        <v>595</v>
      </c>
      <c r="H454" t="s">
        <v>4002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4003</v>
      </c>
      <c r="D455" t="s">
        <v>2775</v>
      </c>
      <c r="E455" t="s">
        <v>4004</v>
      </c>
      <c r="F455" t="s">
        <v>4005</v>
      </c>
      <c r="G455" t="s">
        <v>2775</v>
      </c>
      <c r="H455" t="s">
        <v>4005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4006</v>
      </c>
      <c r="D456" t="s">
        <v>595</v>
      </c>
      <c r="E456" t="s">
        <v>4007</v>
      </c>
      <c r="F456" t="s">
        <v>4008</v>
      </c>
      <c r="G456" t="s">
        <v>595</v>
      </c>
      <c r="H456" t="s">
        <v>4009</v>
      </c>
      <c r="I456" t="s">
        <v>598</v>
      </c>
      <c r="J456">
        <v>9927667270.3360004</v>
      </c>
      <c r="K456">
        <v>13</v>
      </c>
      <c r="L456" t="s">
        <v>4010</v>
      </c>
      <c r="M456" t="s">
        <v>4011</v>
      </c>
    </row>
    <row r="457" spans="1:13" x14ac:dyDescent="0.4">
      <c r="A457">
        <v>200000700</v>
      </c>
      <c r="B457" t="s">
        <v>1216</v>
      </c>
      <c r="C457" t="s">
        <v>4006</v>
      </c>
      <c r="D457" t="s">
        <v>595</v>
      </c>
      <c r="E457" t="s">
        <v>4012</v>
      </c>
      <c r="F457" t="s">
        <v>4013</v>
      </c>
      <c r="G457" t="s">
        <v>595</v>
      </c>
      <c r="H457" t="s">
        <v>4009</v>
      </c>
      <c r="I457" t="s">
        <v>598</v>
      </c>
      <c r="J457">
        <v>1011889692.6772799</v>
      </c>
      <c r="K457">
        <v>13</v>
      </c>
      <c r="L457" t="s">
        <v>4010</v>
      </c>
      <c r="M457" t="s">
        <v>4014</v>
      </c>
    </row>
    <row r="458" spans="1:13" x14ac:dyDescent="0.4">
      <c r="A458">
        <v>200000722</v>
      </c>
      <c r="B458" t="s">
        <v>4015</v>
      </c>
      <c r="C458" t="s">
        <v>4016</v>
      </c>
      <c r="D458" t="s">
        <v>595</v>
      </c>
      <c r="E458" t="s">
        <v>4017</v>
      </c>
      <c r="F458" t="s">
        <v>3713</v>
      </c>
      <c r="G458" t="s">
        <v>595</v>
      </c>
      <c r="H458" t="s">
        <v>4018</v>
      </c>
      <c r="I458" t="s">
        <v>598</v>
      </c>
      <c r="J458">
        <v>4774816667.4783897</v>
      </c>
      <c r="K458">
        <v>4.5999999999999996</v>
      </c>
      <c r="L458" t="s">
        <v>3465</v>
      </c>
      <c r="M458" t="s">
        <v>4019</v>
      </c>
    </row>
    <row r="459" spans="1:13" x14ac:dyDescent="0.4">
      <c r="A459">
        <v>200000722</v>
      </c>
      <c r="B459" t="s">
        <v>4015</v>
      </c>
      <c r="C459" t="s">
        <v>4016</v>
      </c>
      <c r="D459" t="s">
        <v>595</v>
      </c>
      <c r="E459" t="s">
        <v>4020</v>
      </c>
      <c r="F459" t="s">
        <v>3718</v>
      </c>
      <c r="G459" t="s">
        <v>595</v>
      </c>
      <c r="H459" t="s">
        <v>4021</v>
      </c>
      <c r="I459" t="s">
        <v>598</v>
      </c>
      <c r="J459">
        <v>3915117333.9988999</v>
      </c>
      <c r="K459">
        <v>4.5999999999999996</v>
      </c>
      <c r="L459" t="s">
        <v>3465</v>
      </c>
      <c r="M459" t="s">
        <v>4019</v>
      </c>
    </row>
    <row r="460" spans="1:13" x14ac:dyDescent="0.4">
      <c r="A460">
        <v>200000722</v>
      </c>
      <c r="B460" t="s">
        <v>4015</v>
      </c>
      <c r="C460" t="s">
        <v>4016</v>
      </c>
      <c r="D460" t="s">
        <v>595</v>
      </c>
      <c r="E460" t="s">
        <v>4022</v>
      </c>
      <c r="F460" t="s">
        <v>4023</v>
      </c>
      <c r="G460" t="s">
        <v>595</v>
      </c>
      <c r="H460" t="s">
        <v>4024</v>
      </c>
      <c r="I460" t="s">
        <v>598</v>
      </c>
      <c r="J460">
        <v>881241000.14981103</v>
      </c>
      <c r="K460">
        <v>4</v>
      </c>
      <c r="L460" t="s">
        <v>3465</v>
      </c>
      <c r="M460" t="s">
        <v>4019</v>
      </c>
    </row>
    <row r="461" spans="1:13" x14ac:dyDescent="0.4">
      <c r="A461">
        <v>200000722</v>
      </c>
      <c r="B461" t="s">
        <v>4015</v>
      </c>
      <c r="C461" t="s">
        <v>4016</v>
      </c>
      <c r="D461" t="s">
        <v>595</v>
      </c>
      <c r="E461" t="s">
        <v>4025</v>
      </c>
      <c r="F461" t="s">
        <v>4026</v>
      </c>
      <c r="G461" t="s">
        <v>595</v>
      </c>
      <c r="H461" t="s">
        <v>4027</v>
      </c>
      <c r="I461" t="s">
        <v>598</v>
      </c>
      <c r="J461">
        <v>977937000.16624904</v>
      </c>
      <c r="K461">
        <v>4</v>
      </c>
      <c r="L461" t="s">
        <v>3465</v>
      </c>
      <c r="M461" t="s">
        <v>4019</v>
      </c>
    </row>
    <row r="462" spans="1:13" x14ac:dyDescent="0.4">
      <c r="A462">
        <v>200000722</v>
      </c>
      <c r="B462" t="s">
        <v>4015</v>
      </c>
      <c r="C462" t="s">
        <v>4016</v>
      </c>
      <c r="D462" t="s">
        <v>595</v>
      </c>
      <c r="E462" t="s">
        <v>4028</v>
      </c>
      <c r="F462" t="s">
        <v>4029</v>
      </c>
      <c r="G462" t="s">
        <v>595</v>
      </c>
      <c r="H462" t="s">
        <v>4030</v>
      </c>
      <c r="I462" t="s">
        <v>598</v>
      </c>
      <c r="J462">
        <v>928910333.49124801</v>
      </c>
      <c r="K462">
        <v>4</v>
      </c>
      <c r="L462" t="s">
        <v>3465</v>
      </c>
      <c r="M462" t="s">
        <v>4019</v>
      </c>
    </row>
    <row r="463" spans="1:13" x14ac:dyDescent="0.4">
      <c r="A463">
        <v>200000729</v>
      </c>
      <c r="B463" t="s">
        <v>4031</v>
      </c>
      <c r="C463" t="s">
        <v>4032</v>
      </c>
      <c r="D463" t="s">
        <v>595</v>
      </c>
      <c r="F463" t="s">
        <v>4033</v>
      </c>
      <c r="G463" t="s">
        <v>595</v>
      </c>
      <c r="H463" t="s">
        <v>4033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4031</v>
      </c>
      <c r="C464" t="s">
        <v>4032</v>
      </c>
      <c r="D464" t="s">
        <v>595</v>
      </c>
      <c r="F464" t="s">
        <v>4034</v>
      </c>
      <c r="G464" t="s">
        <v>595</v>
      </c>
      <c r="H464" t="s">
        <v>4034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4031</v>
      </c>
      <c r="C465" t="s">
        <v>4032</v>
      </c>
      <c r="D465" t="s">
        <v>595</v>
      </c>
      <c r="F465" t="s">
        <v>4035</v>
      </c>
      <c r="G465" t="s">
        <v>595</v>
      </c>
      <c r="H465" t="s">
        <v>4035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4031</v>
      </c>
      <c r="C466" t="s">
        <v>4032</v>
      </c>
      <c r="D466" t="s">
        <v>595</v>
      </c>
      <c r="F466" t="s">
        <v>4036</v>
      </c>
      <c r="G466" t="s">
        <v>595</v>
      </c>
      <c r="H466" t="s">
        <v>4036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4031</v>
      </c>
      <c r="C467" t="s">
        <v>4032</v>
      </c>
      <c r="D467" t="s">
        <v>595</v>
      </c>
      <c r="F467" t="s">
        <v>4037</v>
      </c>
      <c r="G467" t="s">
        <v>595</v>
      </c>
      <c r="H467" t="s">
        <v>4037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4031</v>
      </c>
      <c r="C468" t="s">
        <v>4032</v>
      </c>
      <c r="D468" t="s">
        <v>595</v>
      </c>
      <c r="F468" t="s">
        <v>4038</v>
      </c>
      <c r="G468" t="s">
        <v>595</v>
      </c>
      <c r="H468" t="s">
        <v>4038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4031</v>
      </c>
      <c r="C469" t="s">
        <v>4032</v>
      </c>
      <c r="D469" t="s">
        <v>595</v>
      </c>
      <c r="F469" t="s">
        <v>4039</v>
      </c>
      <c r="G469" t="s">
        <v>595</v>
      </c>
      <c r="H469" t="s">
        <v>4039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4031</v>
      </c>
      <c r="C470" t="s">
        <v>4032</v>
      </c>
      <c r="D470" t="s">
        <v>595</v>
      </c>
      <c r="F470" t="s">
        <v>4040</v>
      </c>
      <c r="G470" t="s">
        <v>595</v>
      </c>
      <c r="H470" t="s">
        <v>4040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4031</v>
      </c>
      <c r="C471" t="s">
        <v>4032</v>
      </c>
      <c r="D471" t="s">
        <v>595</v>
      </c>
      <c r="F471" t="s">
        <v>4041</v>
      </c>
      <c r="G471" t="s">
        <v>595</v>
      </c>
      <c r="H471" t="s">
        <v>4041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4031</v>
      </c>
      <c r="C472" t="s">
        <v>4032</v>
      </c>
      <c r="D472" t="s">
        <v>595</v>
      </c>
      <c r="F472" t="s">
        <v>4042</v>
      </c>
      <c r="G472" t="s">
        <v>595</v>
      </c>
      <c r="H472" t="s">
        <v>4042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4043</v>
      </c>
      <c r="D473" t="s">
        <v>595</v>
      </c>
      <c r="E473" t="s">
        <v>4044</v>
      </c>
      <c r="F473" t="s">
        <v>4045</v>
      </c>
      <c r="G473" t="s">
        <v>595</v>
      </c>
      <c r="H473" t="s">
        <v>4046</v>
      </c>
      <c r="I473" t="s">
        <v>598</v>
      </c>
      <c r="J473">
        <v>55571477611.356201</v>
      </c>
      <c r="K473">
        <v>5.76</v>
      </c>
      <c r="L473" t="s">
        <v>4047</v>
      </c>
      <c r="M473" t="s">
        <v>4048</v>
      </c>
    </row>
    <row r="474" spans="1:13" x14ac:dyDescent="0.4">
      <c r="A474">
        <v>200000734</v>
      </c>
      <c r="B474" t="s">
        <v>1237</v>
      </c>
      <c r="C474" t="s">
        <v>4043</v>
      </c>
      <c r="D474" t="s">
        <v>595</v>
      </c>
      <c r="E474" t="s">
        <v>4049</v>
      </c>
      <c r="F474" t="s">
        <v>4050</v>
      </c>
      <c r="G474" t="s">
        <v>595</v>
      </c>
      <c r="H474" t="s">
        <v>4046</v>
      </c>
      <c r="I474" t="s">
        <v>598</v>
      </c>
      <c r="J474">
        <v>16239483949.844601</v>
      </c>
      <c r="K474">
        <v>5.76</v>
      </c>
      <c r="L474" t="s">
        <v>4047</v>
      </c>
      <c r="M474" t="s">
        <v>4048</v>
      </c>
    </row>
    <row r="475" spans="1:13" x14ac:dyDescent="0.4">
      <c r="A475">
        <v>200000734</v>
      </c>
      <c r="B475" t="s">
        <v>1237</v>
      </c>
      <c r="C475" t="s">
        <v>4043</v>
      </c>
      <c r="D475" t="s">
        <v>2775</v>
      </c>
      <c r="E475" t="s">
        <v>4051</v>
      </c>
      <c r="F475" t="s">
        <v>4052</v>
      </c>
      <c r="G475" t="s">
        <v>2775</v>
      </c>
      <c r="H475" t="s">
        <v>4052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4053</v>
      </c>
      <c r="C476" t="s">
        <v>4054</v>
      </c>
      <c r="D476" t="s">
        <v>595</v>
      </c>
      <c r="E476" t="s">
        <v>4055</v>
      </c>
      <c r="F476" t="s">
        <v>4056</v>
      </c>
      <c r="G476" t="s">
        <v>595</v>
      </c>
      <c r="H476" t="s">
        <v>4056</v>
      </c>
      <c r="I476" t="s">
        <v>598</v>
      </c>
      <c r="J476">
        <v>9614825003.2305794</v>
      </c>
      <c r="K476">
        <v>3.9849999999999999</v>
      </c>
      <c r="L476" t="s">
        <v>4057</v>
      </c>
      <c r="M476" t="s">
        <v>4058</v>
      </c>
    </row>
    <row r="477" spans="1:13" x14ac:dyDescent="0.4">
      <c r="A477">
        <v>200000739</v>
      </c>
      <c r="B477" t="s">
        <v>4053</v>
      </c>
      <c r="C477" t="s">
        <v>4054</v>
      </c>
      <c r="D477" t="s">
        <v>2775</v>
      </c>
      <c r="E477" t="s">
        <v>4059</v>
      </c>
      <c r="F477" t="s">
        <v>4060</v>
      </c>
      <c r="G477" t="s">
        <v>2775</v>
      </c>
      <c r="H477" t="s">
        <v>4056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4061</v>
      </c>
      <c r="D478" t="s">
        <v>2775</v>
      </c>
      <c r="E478" t="s">
        <v>4062</v>
      </c>
      <c r="F478" t="s">
        <v>4063</v>
      </c>
      <c r="G478" t="s">
        <v>2775</v>
      </c>
      <c r="H478" t="s">
        <v>4064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4061</v>
      </c>
      <c r="D479" t="s">
        <v>2775</v>
      </c>
      <c r="E479" t="s">
        <v>4065</v>
      </c>
      <c r="F479" t="s">
        <v>4066</v>
      </c>
      <c r="G479" t="s">
        <v>2775</v>
      </c>
      <c r="H479" t="s">
        <v>4064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4067</v>
      </c>
      <c r="D480" t="s">
        <v>2775</v>
      </c>
      <c r="E480" t="s">
        <v>4068</v>
      </c>
      <c r="F480" t="s">
        <v>4069</v>
      </c>
      <c r="G480" t="s">
        <v>2775</v>
      </c>
      <c r="H480" t="s">
        <v>4069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4067</v>
      </c>
      <c r="D481" t="s">
        <v>2775</v>
      </c>
      <c r="E481" t="s">
        <v>4070</v>
      </c>
      <c r="F481" t="s">
        <v>4071</v>
      </c>
      <c r="G481" t="s">
        <v>2775</v>
      </c>
      <c r="H481" t="s">
        <v>4071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4067</v>
      </c>
      <c r="D482" t="s">
        <v>2775</v>
      </c>
      <c r="E482" t="s">
        <v>4072</v>
      </c>
      <c r="F482" t="s">
        <v>4073</v>
      </c>
      <c r="G482" t="s">
        <v>2775</v>
      </c>
      <c r="H482" t="s">
        <v>4073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4067</v>
      </c>
      <c r="D483" t="s">
        <v>2775</v>
      </c>
      <c r="E483" t="s">
        <v>4068</v>
      </c>
      <c r="F483" t="s">
        <v>4074</v>
      </c>
      <c r="G483" t="s">
        <v>2775</v>
      </c>
      <c r="H483" t="s">
        <v>4074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4067</v>
      </c>
      <c r="D484" t="s">
        <v>2775</v>
      </c>
      <c r="E484" t="s">
        <v>4075</v>
      </c>
      <c r="F484" t="s">
        <v>4076</v>
      </c>
      <c r="G484" t="s">
        <v>2775</v>
      </c>
      <c r="H484" t="s">
        <v>4076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4067</v>
      </c>
      <c r="D485" t="s">
        <v>2775</v>
      </c>
      <c r="E485" t="s">
        <v>4070</v>
      </c>
      <c r="F485" t="s">
        <v>4077</v>
      </c>
      <c r="G485" t="s">
        <v>2775</v>
      </c>
      <c r="H485" t="s">
        <v>4077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4067</v>
      </c>
      <c r="D486" t="s">
        <v>2775</v>
      </c>
      <c r="E486" t="s">
        <v>4078</v>
      </c>
      <c r="F486" t="s">
        <v>4079</v>
      </c>
      <c r="G486" t="s">
        <v>2775</v>
      </c>
      <c r="H486" t="s">
        <v>4079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4067</v>
      </c>
      <c r="D487" t="s">
        <v>2775</v>
      </c>
      <c r="E487" t="s">
        <v>4080</v>
      </c>
      <c r="F487" t="s">
        <v>4081</v>
      </c>
      <c r="G487" t="s">
        <v>2775</v>
      </c>
      <c r="H487" t="s">
        <v>4081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4067</v>
      </c>
      <c r="D488" t="s">
        <v>2775</v>
      </c>
      <c r="E488" t="s">
        <v>4082</v>
      </c>
      <c r="F488" t="s">
        <v>4083</v>
      </c>
      <c r="G488" t="s">
        <v>2775</v>
      </c>
      <c r="H488" t="s">
        <v>4083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4067</v>
      </c>
      <c r="D489" t="s">
        <v>2775</v>
      </c>
      <c r="E489" t="s">
        <v>4084</v>
      </c>
      <c r="F489" t="s">
        <v>4085</v>
      </c>
      <c r="G489" t="s">
        <v>2775</v>
      </c>
      <c r="H489" t="s">
        <v>4085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4067</v>
      </c>
      <c r="D490" t="s">
        <v>2775</v>
      </c>
      <c r="E490" t="s">
        <v>4086</v>
      </c>
      <c r="F490" t="s">
        <v>4087</v>
      </c>
      <c r="G490" t="s">
        <v>2775</v>
      </c>
      <c r="H490" t="s">
        <v>4087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4067</v>
      </c>
      <c r="D491" t="s">
        <v>2775</v>
      </c>
      <c r="E491" t="s">
        <v>4078</v>
      </c>
      <c r="F491" t="s">
        <v>4088</v>
      </c>
      <c r="G491" t="s">
        <v>2775</v>
      </c>
      <c r="H491" t="s">
        <v>4088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4067</v>
      </c>
      <c r="D492" t="s">
        <v>2775</v>
      </c>
      <c r="E492" t="s">
        <v>4078</v>
      </c>
      <c r="F492" t="s">
        <v>4089</v>
      </c>
      <c r="G492" t="s">
        <v>2775</v>
      </c>
      <c r="H492" t="s">
        <v>4089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4067</v>
      </c>
      <c r="D493" t="s">
        <v>2775</v>
      </c>
      <c r="E493" t="s">
        <v>4082</v>
      </c>
      <c r="F493" t="s">
        <v>4090</v>
      </c>
      <c r="G493" t="s">
        <v>2775</v>
      </c>
      <c r="H493" t="s">
        <v>4090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4067</v>
      </c>
      <c r="D494" t="s">
        <v>2775</v>
      </c>
      <c r="E494" t="s">
        <v>4068</v>
      </c>
      <c r="F494" t="s">
        <v>4091</v>
      </c>
      <c r="G494" t="s">
        <v>2775</v>
      </c>
      <c r="H494" t="s">
        <v>4091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4067</v>
      </c>
      <c r="D495" t="s">
        <v>2775</v>
      </c>
      <c r="E495" t="s">
        <v>4068</v>
      </c>
      <c r="F495" t="s">
        <v>4092</v>
      </c>
      <c r="G495" t="s">
        <v>2775</v>
      </c>
      <c r="H495" t="s">
        <v>4092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4067</v>
      </c>
      <c r="D496" t="s">
        <v>2775</v>
      </c>
      <c r="E496" t="s">
        <v>4086</v>
      </c>
      <c r="F496" t="s">
        <v>4093</v>
      </c>
      <c r="G496" t="s">
        <v>2775</v>
      </c>
      <c r="H496" t="s">
        <v>4093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4067</v>
      </c>
      <c r="D497" t="s">
        <v>2775</v>
      </c>
      <c r="E497" t="s">
        <v>4068</v>
      </c>
      <c r="F497" t="s">
        <v>4094</v>
      </c>
      <c r="G497" t="s">
        <v>2775</v>
      </c>
      <c r="H497" t="s">
        <v>4094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4067</v>
      </c>
      <c r="D498" t="s">
        <v>2775</v>
      </c>
      <c r="E498" t="s">
        <v>4068</v>
      </c>
      <c r="F498" t="s">
        <v>4095</v>
      </c>
      <c r="G498" t="s">
        <v>2775</v>
      </c>
      <c r="H498" t="s">
        <v>4095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4067</v>
      </c>
      <c r="D499" t="s">
        <v>2775</v>
      </c>
      <c r="E499" t="s">
        <v>4072</v>
      </c>
      <c r="F499" t="s">
        <v>4096</v>
      </c>
      <c r="G499" t="s">
        <v>2775</v>
      </c>
      <c r="H499" t="s">
        <v>4096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4067</v>
      </c>
      <c r="D500" t="s">
        <v>2775</v>
      </c>
      <c r="E500" t="s">
        <v>4072</v>
      </c>
      <c r="F500" t="s">
        <v>4097</v>
      </c>
      <c r="G500" t="s">
        <v>2775</v>
      </c>
      <c r="H500" t="s">
        <v>4097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4067</v>
      </c>
      <c r="D501" t="s">
        <v>2775</v>
      </c>
      <c r="E501" t="s">
        <v>4082</v>
      </c>
      <c r="F501" t="s">
        <v>4098</v>
      </c>
      <c r="G501" t="s">
        <v>2775</v>
      </c>
      <c r="H501" t="s">
        <v>4098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4067</v>
      </c>
      <c r="D502" t="s">
        <v>2775</v>
      </c>
      <c r="E502" t="s">
        <v>4075</v>
      </c>
      <c r="F502" t="s">
        <v>4099</v>
      </c>
      <c r="G502" t="s">
        <v>2775</v>
      </c>
      <c r="H502" t="s">
        <v>4099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4067</v>
      </c>
      <c r="D503" t="s">
        <v>2775</v>
      </c>
      <c r="E503" t="s">
        <v>4072</v>
      </c>
      <c r="F503" t="s">
        <v>4100</v>
      </c>
      <c r="G503" t="s">
        <v>2775</v>
      </c>
      <c r="H503" t="s">
        <v>4100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4067</v>
      </c>
      <c r="D504" t="s">
        <v>2775</v>
      </c>
      <c r="E504" t="s">
        <v>4086</v>
      </c>
      <c r="F504" t="s">
        <v>4101</v>
      </c>
      <c r="G504" t="s">
        <v>2775</v>
      </c>
      <c r="H504" t="s">
        <v>4101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4067</v>
      </c>
      <c r="D505" t="s">
        <v>2775</v>
      </c>
      <c r="E505" t="s">
        <v>4084</v>
      </c>
      <c r="F505" t="s">
        <v>4102</v>
      </c>
      <c r="G505" t="s">
        <v>2775</v>
      </c>
      <c r="H505" t="s">
        <v>4102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4067</v>
      </c>
      <c r="D506" t="s">
        <v>2775</v>
      </c>
      <c r="E506" t="s">
        <v>4072</v>
      </c>
      <c r="F506" t="s">
        <v>4103</v>
      </c>
      <c r="G506" t="s">
        <v>2775</v>
      </c>
      <c r="H506" t="s">
        <v>4103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4067</v>
      </c>
      <c r="D507" t="s">
        <v>2775</v>
      </c>
      <c r="E507" t="s">
        <v>4068</v>
      </c>
      <c r="F507" t="s">
        <v>4104</v>
      </c>
      <c r="G507" t="s">
        <v>2775</v>
      </c>
      <c r="H507" t="s">
        <v>4104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4067</v>
      </c>
      <c r="D508" t="s">
        <v>2775</v>
      </c>
      <c r="E508" t="s">
        <v>4084</v>
      </c>
      <c r="F508" t="s">
        <v>4105</v>
      </c>
      <c r="G508" t="s">
        <v>2775</v>
      </c>
      <c r="H508" t="s">
        <v>4105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4067</v>
      </c>
      <c r="D509" t="s">
        <v>2775</v>
      </c>
      <c r="E509" t="s">
        <v>4080</v>
      </c>
      <c r="F509" t="s">
        <v>4106</v>
      </c>
      <c r="G509" t="s">
        <v>2775</v>
      </c>
      <c r="H509" t="s">
        <v>4106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4067</v>
      </c>
      <c r="D510" t="s">
        <v>2775</v>
      </c>
      <c r="E510" t="s">
        <v>4078</v>
      </c>
      <c r="F510" t="s">
        <v>4107</v>
      </c>
      <c r="G510" t="s">
        <v>2775</v>
      </c>
      <c r="H510" t="s">
        <v>4107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4067</v>
      </c>
      <c r="D511" t="s">
        <v>2775</v>
      </c>
      <c r="E511" t="s">
        <v>4080</v>
      </c>
      <c r="F511" t="s">
        <v>4108</v>
      </c>
      <c r="G511" t="s">
        <v>2775</v>
      </c>
      <c r="H511" t="s">
        <v>4108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4067</v>
      </c>
      <c r="D512" t="s">
        <v>2775</v>
      </c>
      <c r="E512" t="s">
        <v>4086</v>
      </c>
      <c r="F512" t="s">
        <v>4109</v>
      </c>
      <c r="G512" t="s">
        <v>2775</v>
      </c>
      <c r="H512" t="s">
        <v>4109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4067</v>
      </c>
      <c r="D513" t="s">
        <v>2775</v>
      </c>
      <c r="E513" t="s">
        <v>4072</v>
      </c>
      <c r="F513" t="s">
        <v>4110</v>
      </c>
      <c r="G513" t="s">
        <v>2775</v>
      </c>
      <c r="H513" t="s">
        <v>4110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4067</v>
      </c>
      <c r="D514" t="s">
        <v>2775</v>
      </c>
      <c r="E514" t="s">
        <v>4084</v>
      </c>
      <c r="F514" t="s">
        <v>4111</v>
      </c>
      <c r="G514" t="s">
        <v>2775</v>
      </c>
      <c r="H514" t="s">
        <v>4111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4067</v>
      </c>
      <c r="D515" t="s">
        <v>2775</v>
      </c>
      <c r="E515" t="s">
        <v>4082</v>
      </c>
      <c r="F515" t="s">
        <v>4112</v>
      </c>
      <c r="G515" t="s">
        <v>2775</v>
      </c>
      <c r="H515" t="s">
        <v>4112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4067</v>
      </c>
      <c r="D516" t="s">
        <v>2775</v>
      </c>
      <c r="E516" t="s">
        <v>4082</v>
      </c>
      <c r="F516" t="s">
        <v>4113</v>
      </c>
      <c r="G516" t="s">
        <v>2775</v>
      </c>
      <c r="H516" t="s">
        <v>4113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4067</v>
      </c>
      <c r="D517" t="s">
        <v>2775</v>
      </c>
      <c r="E517" t="s">
        <v>4068</v>
      </c>
      <c r="F517" t="s">
        <v>4114</v>
      </c>
      <c r="G517" t="s">
        <v>2775</v>
      </c>
      <c r="H517" t="s">
        <v>4114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4067</v>
      </c>
      <c r="D518" t="s">
        <v>2775</v>
      </c>
      <c r="E518" t="s">
        <v>4078</v>
      </c>
      <c r="F518" t="s">
        <v>4115</v>
      </c>
      <c r="G518" t="s">
        <v>2775</v>
      </c>
      <c r="H518" t="s">
        <v>4115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4067</v>
      </c>
      <c r="D519" t="s">
        <v>2775</v>
      </c>
      <c r="E519" t="s">
        <v>4072</v>
      </c>
      <c r="F519" t="s">
        <v>4116</v>
      </c>
      <c r="G519" t="s">
        <v>2775</v>
      </c>
      <c r="H519" t="s">
        <v>4116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4067</v>
      </c>
      <c r="D520" t="s">
        <v>2775</v>
      </c>
      <c r="E520" t="s">
        <v>4072</v>
      </c>
      <c r="F520" t="s">
        <v>4117</v>
      </c>
      <c r="G520" t="s">
        <v>2775</v>
      </c>
      <c r="H520" t="s">
        <v>4117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4067</v>
      </c>
      <c r="D521" t="s">
        <v>2775</v>
      </c>
      <c r="E521" t="s">
        <v>4080</v>
      </c>
      <c r="F521" t="s">
        <v>4118</v>
      </c>
      <c r="G521" t="s">
        <v>2775</v>
      </c>
      <c r="H521" t="s">
        <v>4118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4067</v>
      </c>
      <c r="D522" t="s">
        <v>2775</v>
      </c>
      <c r="E522" t="s">
        <v>4086</v>
      </c>
      <c r="F522" t="s">
        <v>4119</v>
      </c>
      <c r="G522" t="s">
        <v>2775</v>
      </c>
      <c r="H522" t="s">
        <v>4119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4067</v>
      </c>
      <c r="D523" t="s">
        <v>2775</v>
      </c>
      <c r="E523" t="s">
        <v>4072</v>
      </c>
      <c r="F523" t="s">
        <v>4120</v>
      </c>
      <c r="G523" t="s">
        <v>2775</v>
      </c>
      <c r="H523" t="s">
        <v>4120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4067</v>
      </c>
      <c r="D524" t="s">
        <v>2775</v>
      </c>
      <c r="E524" t="s">
        <v>4084</v>
      </c>
      <c r="F524" t="s">
        <v>4121</v>
      </c>
      <c r="G524" t="s">
        <v>2775</v>
      </c>
      <c r="H524" t="s">
        <v>4121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4067</v>
      </c>
      <c r="D525" t="s">
        <v>2775</v>
      </c>
      <c r="E525" t="s">
        <v>4078</v>
      </c>
      <c r="F525" t="s">
        <v>4122</v>
      </c>
      <c r="G525" t="s">
        <v>2775</v>
      </c>
      <c r="H525" t="s">
        <v>4122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4067</v>
      </c>
      <c r="D526" t="s">
        <v>2775</v>
      </c>
      <c r="E526" t="s">
        <v>4072</v>
      </c>
      <c r="F526" t="s">
        <v>4123</v>
      </c>
      <c r="G526" t="s">
        <v>2775</v>
      </c>
      <c r="H526" t="s">
        <v>4123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4067</v>
      </c>
      <c r="D527" t="s">
        <v>2775</v>
      </c>
      <c r="E527" t="s">
        <v>4072</v>
      </c>
      <c r="F527" t="s">
        <v>4124</v>
      </c>
      <c r="G527" t="s">
        <v>2775</v>
      </c>
      <c r="H527" t="s">
        <v>4124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4067</v>
      </c>
      <c r="D528" t="s">
        <v>2775</v>
      </c>
      <c r="E528" t="s">
        <v>4068</v>
      </c>
      <c r="F528" t="s">
        <v>4125</v>
      </c>
      <c r="G528" t="s">
        <v>2775</v>
      </c>
      <c r="H528" t="s">
        <v>4125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4067</v>
      </c>
      <c r="D529" t="s">
        <v>2775</v>
      </c>
      <c r="E529" t="s">
        <v>4086</v>
      </c>
      <c r="F529" t="s">
        <v>4126</v>
      </c>
      <c r="G529" t="s">
        <v>2775</v>
      </c>
      <c r="H529" t="s">
        <v>4126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4067</v>
      </c>
      <c r="D530" t="s">
        <v>2775</v>
      </c>
      <c r="E530" t="s">
        <v>4072</v>
      </c>
      <c r="F530" t="s">
        <v>4127</v>
      </c>
      <c r="G530" t="s">
        <v>2775</v>
      </c>
      <c r="H530" t="s">
        <v>4127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4067</v>
      </c>
      <c r="D531" t="s">
        <v>2775</v>
      </c>
      <c r="E531" t="s">
        <v>4080</v>
      </c>
      <c r="F531" t="s">
        <v>4128</v>
      </c>
      <c r="G531" t="s">
        <v>2775</v>
      </c>
      <c r="H531" t="s">
        <v>4128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4067</v>
      </c>
      <c r="D532" t="s">
        <v>2775</v>
      </c>
      <c r="E532" t="s">
        <v>4075</v>
      </c>
      <c r="F532" t="s">
        <v>4129</v>
      </c>
      <c r="G532" t="s">
        <v>2775</v>
      </c>
      <c r="H532" t="s">
        <v>4129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4067</v>
      </c>
      <c r="D533" t="s">
        <v>2775</v>
      </c>
      <c r="E533" t="s">
        <v>4070</v>
      </c>
      <c r="F533" t="s">
        <v>4130</v>
      </c>
      <c r="G533" t="s">
        <v>2775</v>
      </c>
      <c r="H533" t="s">
        <v>4130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4067</v>
      </c>
      <c r="D534" t="s">
        <v>2775</v>
      </c>
      <c r="E534" t="s">
        <v>4072</v>
      </c>
      <c r="F534" t="s">
        <v>4131</v>
      </c>
      <c r="G534" t="s">
        <v>2775</v>
      </c>
      <c r="H534" t="s">
        <v>4131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4067</v>
      </c>
      <c r="D535" t="s">
        <v>2775</v>
      </c>
      <c r="E535" t="s">
        <v>4080</v>
      </c>
      <c r="F535" t="s">
        <v>4132</v>
      </c>
      <c r="G535" t="s">
        <v>2775</v>
      </c>
      <c r="H535" t="s">
        <v>4132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4067</v>
      </c>
      <c r="D536" t="s">
        <v>2775</v>
      </c>
      <c r="E536" t="s">
        <v>4072</v>
      </c>
      <c r="F536" t="s">
        <v>4133</v>
      </c>
      <c r="G536" t="s">
        <v>2775</v>
      </c>
      <c r="H536" t="s">
        <v>4133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4067</v>
      </c>
      <c r="D537" t="s">
        <v>2775</v>
      </c>
      <c r="E537" t="s">
        <v>4068</v>
      </c>
      <c r="F537" t="s">
        <v>4134</v>
      </c>
      <c r="G537" t="s">
        <v>2775</v>
      </c>
      <c r="H537" t="s">
        <v>4134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4067</v>
      </c>
      <c r="D538" t="s">
        <v>2775</v>
      </c>
      <c r="E538" t="s">
        <v>4068</v>
      </c>
      <c r="F538" t="s">
        <v>4135</v>
      </c>
      <c r="G538" t="s">
        <v>2775</v>
      </c>
      <c r="H538" t="s">
        <v>4135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4067</v>
      </c>
      <c r="D539" t="s">
        <v>2775</v>
      </c>
      <c r="E539" t="s">
        <v>4072</v>
      </c>
      <c r="F539" t="s">
        <v>4136</v>
      </c>
      <c r="G539" t="s">
        <v>2775</v>
      </c>
      <c r="H539" t="s">
        <v>4136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4067</v>
      </c>
      <c r="D540" t="s">
        <v>2775</v>
      </c>
      <c r="E540" t="s">
        <v>4084</v>
      </c>
      <c r="F540" t="s">
        <v>4137</v>
      </c>
      <c r="G540" t="s">
        <v>2775</v>
      </c>
      <c r="H540" t="s">
        <v>4137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4067</v>
      </c>
      <c r="D541" t="s">
        <v>2775</v>
      </c>
      <c r="E541" t="s">
        <v>4080</v>
      </c>
      <c r="F541" t="s">
        <v>4138</v>
      </c>
      <c r="G541" t="s">
        <v>2775</v>
      </c>
      <c r="H541" t="s">
        <v>4138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4067</v>
      </c>
      <c r="D542" t="s">
        <v>2775</v>
      </c>
      <c r="E542" t="s">
        <v>4078</v>
      </c>
      <c r="F542" t="s">
        <v>4139</v>
      </c>
      <c r="G542" t="s">
        <v>2775</v>
      </c>
      <c r="H542" t="s">
        <v>4139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4067</v>
      </c>
      <c r="D543" t="s">
        <v>2775</v>
      </c>
      <c r="E543" t="s">
        <v>4080</v>
      </c>
      <c r="F543" t="s">
        <v>4140</v>
      </c>
      <c r="G543" t="s">
        <v>2775</v>
      </c>
      <c r="H543" t="s">
        <v>4140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4067</v>
      </c>
      <c r="D544" t="s">
        <v>2775</v>
      </c>
      <c r="E544" t="s">
        <v>4072</v>
      </c>
      <c r="F544" t="s">
        <v>4141</v>
      </c>
      <c r="G544" t="s">
        <v>2775</v>
      </c>
      <c r="H544" t="s">
        <v>4141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4067</v>
      </c>
      <c r="D545" t="s">
        <v>2775</v>
      </c>
      <c r="E545" t="s">
        <v>4080</v>
      </c>
      <c r="F545" t="s">
        <v>4142</v>
      </c>
      <c r="G545" t="s">
        <v>2775</v>
      </c>
      <c r="H545" t="s">
        <v>4142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4067</v>
      </c>
      <c r="D546" t="s">
        <v>2775</v>
      </c>
      <c r="E546" t="s">
        <v>4084</v>
      </c>
      <c r="F546" t="s">
        <v>4143</v>
      </c>
      <c r="G546" t="s">
        <v>2775</v>
      </c>
      <c r="H546" t="s">
        <v>4143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4067</v>
      </c>
      <c r="D547" t="s">
        <v>2775</v>
      </c>
      <c r="E547" t="s">
        <v>4072</v>
      </c>
      <c r="F547" t="s">
        <v>4144</v>
      </c>
      <c r="G547" t="s">
        <v>2775</v>
      </c>
      <c r="H547" t="s">
        <v>4144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4067</v>
      </c>
      <c r="D548" t="s">
        <v>2775</v>
      </c>
      <c r="E548" t="s">
        <v>4082</v>
      </c>
      <c r="F548" t="s">
        <v>4145</v>
      </c>
      <c r="G548" t="s">
        <v>2775</v>
      </c>
      <c r="H548" t="s">
        <v>4145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4067</v>
      </c>
      <c r="D549" t="s">
        <v>2775</v>
      </c>
      <c r="E549" t="s">
        <v>4078</v>
      </c>
      <c r="F549" t="s">
        <v>4146</v>
      </c>
      <c r="G549" t="s">
        <v>2775</v>
      </c>
      <c r="H549" t="s">
        <v>4146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4067</v>
      </c>
      <c r="D550" t="s">
        <v>2775</v>
      </c>
      <c r="E550" t="s">
        <v>4072</v>
      </c>
      <c r="F550" t="s">
        <v>4147</v>
      </c>
      <c r="G550" t="s">
        <v>2775</v>
      </c>
      <c r="H550" t="s">
        <v>4147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4067</v>
      </c>
      <c r="D551" t="s">
        <v>2775</v>
      </c>
      <c r="E551" t="s">
        <v>4078</v>
      </c>
      <c r="F551" t="s">
        <v>4148</v>
      </c>
      <c r="G551" t="s">
        <v>2775</v>
      </c>
      <c r="H551" t="s">
        <v>4148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4067</v>
      </c>
      <c r="D552" t="s">
        <v>2775</v>
      </c>
      <c r="E552" t="s">
        <v>4082</v>
      </c>
      <c r="F552" t="s">
        <v>4149</v>
      </c>
      <c r="G552" t="s">
        <v>2775</v>
      </c>
      <c r="H552" t="s">
        <v>4149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4067</v>
      </c>
      <c r="D553" t="s">
        <v>2775</v>
      </c>
      <c r="E553" t="s">
        <v>4080</v>
      </c>
      <c r="F553" t="s">
        <v>4150</v>
      </c>
      <c r="G553" t="s">
        <v>2775</v>
      </c>
      <c r="H553" t="s">
        <v>4150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4067</v>
      </c>
      <c r="D554" t="s">
        <v>2775</v>
      </c>
      <c r="E554" t="s">
        <v>4068</v>
      </c>
      <c r="F554" t="s">
        <v>4151</v>
      </c>
      <c r="G554" t="s">
        <v>2775</v>
      </c>
      <c r="H554" t="s">
        <v>4151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4067</v>
      </c>
      <c r="D555" t="s">
        <v>2775</v>
      </c>
      <c r="E555" t="s">
        <v>4068</v>
      </c>
      <c r="F555" t="s">
        <v>4152</v>
      </c>
      <c r="G555" t="s">
        <v>2775</v>
      </c>
      <c r="H555" t="s">
        <v>4152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4067</v>
      </c>
      <c r="D556" t="s">
        <v>2775</v>
      </c>
      <c r="E556" t="s">
        <v>4068</v>
      </c>
      <c r="F556" t="s">
        <v>4153</v>
      </c>
      <c r="G556" t="s">
        <v>2775</v>
      </c>
      <c r="H556" t="s">
        <v>4153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4067</v>
      </c>
      <c r="D557" t="s">
        <v>2775</v>
      </c>
      <c r="E557" t="s">
        <v>4072</v>
      </c>
      <c r="F557" t="s">
        <v>4154</v>
      </c>
      <c r="G557" t="s">
        <v>2775</v>
      </c>
      <c r="H557" t="s">
        <v>4154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4067</v>
      </c>
      <c r="D558" t="s">
        <v>2775</v>
      </c>
      <c r="E558" t="s">
        <v>4082</v>
      </c>
      <c r="F558" t="s">
        <v>4155</v>
      </c>
      <c r="G558" t="s">
        <v>2775</v>
      </c>
      <c r="H558" t="s">
        <v>4155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4067</v>
      </c>
      <c r="D559" t="s">
        <v>2775</v>
      </c>
      <c r="E559" t="s">
        <v>4072</v>
      </c>
      <c r="F559" t="s">
        <v>4156</v>
      </c>
      <c r="G559" t="s">
        <v>2775</v>
      </c>
      <c r="H559" t="s">
        <v>4156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4067</v>
      </c>
      <c r="D560" t="s">
        <v>2775</v>
      </c>
      <c r="E560" t="s">
        <v>4072</v>
      </c>
      <c r="F560" t="s">
        <v>4157</v>
      </c>
      <c r="G560" t="s">
        <v>2775</v>
      </c>
      <c r="H560" t="s">
        <v>4157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4067</v>
      </c>
      <c r="D561" t="s">
        <v>2775</v>
      </c>
      <c r="E561" t="s">
        <v>4068</v>
      </c>
      <c r="F561" t="s">
        <v>4158</v>
      </c>
      <c r="G561" t="s">
        <v>2775</v>
      </c>
      <c r="H561" t="s">
        <v>4158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4067</v>
      </c>
      <c r="D562" t="s">
        <v>2775</v>
      </c>
      <c r="E562" t="s">
        <v>4068</v>
      </c>
      <c r="F562" t="s">
        <v>4159</v>
      </c>
      <c r="G562" t="s">
        <v>2775</v>
      </c>
      <c r="H562" t="s">
        <v>4159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4067</v>
      </c>
      <c r="D563" t="s">
        <v>2775</v>
      </c>
      <c r="E563" t="s">
        <v>4082</v>
      </c>
      <c r="F563" t="s">
        <v>4160</v>
      </c>
      <c r="G563" t="s">
        <v>2775</v>
      </c>
      <c r="H563" t="s">
        <v>4160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4067</v>
      </c>
      <c r="D564" t="s">
        <v>2775</v>
      </c>
      <c r="E564" t="s">
        <v>4080</v>
      </c>
      <c r="F564" t="s">
        <v>4161</v>
      </c>
      <c r="G564" t="s">
        <v>2775</v>
      </c>
      <c r="H564" t="s">
        <v>4161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4067</v>
      </c>
      <c r="D565" t="s">
        <v>2775</v>
      </c>
      <c r="E565" t="s">
        <v>4082</v>
      </c>
      <c r="F565" t="s">
        <v>4162</v>
      </c>
      <c r="G565" t="s">
        <v>2775</v>
      </c>
      <c r="H565" t="s">
        <v>4162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4067</v>
      </c>
      <c r="D566" t="s">
        <v>2775</v>
      </c>
      <c r="E566" t="s">
        <v>4080</v>
      </c>
      <c r="F566" t="s">
        <v>4163</v>
      </c>
      <c r="G566" t="s">
        <v>2775</v>
      </c>
      <c r="H566" t="s">
        <v>4163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4067</v>
      </c>
      <c r="D567" t="s">
        <v>2775</v>
      </c>
      <c r="E567" t="s">
        <v>4068</v>
      </c>
      <c r="F567" t="s">
        <v>4164</v>
      </c>
      <c r="G567" t="s">
        <v>2775</v>
      </c>
      <c r="H567" t="s">
        <v>4164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4067</v>
      </c>
      <c r="D568" t="s">
        <v>2775</v>
      </c>
      <c r="E568" t="s">
        <v>4070</v>
      </c>
      <c r="F568" t="s">
        <v>4165</v>
      </c>
      <c r="G568" t="s">
        <v>2775</v>
      </c>
      <c r="H568" t="s">
        <v>4165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4067</v>
      </c>
      <c r="D569" t="s">
        <v>2775</v>
      </c>
      <c r="E569" t="s">
        <v>4086</v>
      </c>
      <c r="F569" t="s">
        <v>4166</v>
      </c>
      <c r="G569" t="s">
        <v>2775</v>
      </c>
      <c r="H569" t="s">
        <v>4166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4067</v>
      </c>
      <c r="D570" t="s">
        <v>2775</v>
      </c>
      <c r="E570" t="s">
        <v>4082</v>
      </c>
      <c r="F570" t="s">
        <v>4167</v>
      </c>
      <c r="G570" t="s">
        <v>2775</v>
      </c>
      <c r="H570" t="s">
        <v>4167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4067</v>
      </c>
      <c r="D571" t="s">
        <v>2775</v>
      </c>
      <c r="E571" t="s">
        <v>4082</v>
      </c>
      <c r="F571" t="s">
        <v>4168</v>
      </c>
      <c r="G571" t="s">
        <v>2775</v>
      </c>
      <c r="H571" t="s">
        <v>4168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4067</v>
      </c>
      <c r="D572" t="s">
        <v>2775</v>
      </c>
      <c r="E572" t="s">
        <v>4068</v>
      </c>
      <c r="F572" t="s">
        <v>4169</v>
      </c>
      <c r="G572" t="s">
        <v>2775</v>
      </c>
      <c r="H572" t="s">
        <v>4169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4067</v>
      </c>
      <c r="D573" t="s">
        <v>2775</v>
      </c>
      <c r="E573" t="s">
        <v>4078</v>
      </c>
      <c r="F573" t="s">
        <v>4170</v>
      </c>
      <c r="G573" t="s">
        <v>2775</v>
      </c>
      <c r="H573" t="s">
        <v>4170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4067</v>
      </c>
      <c r="D574" t="s">
        <v>2775</v>
      </c>
      <c r="E574" t="s">
        <v>4082</v>
      </c>
      <c r="F574" t="s">
        <v>4171</v>
      </c>
      <c r="G574" t="s">
        <v>2775</v>
      </c>
      <c r="H574" t="s">
        <v>4171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4067</v>
      </c>
      <c r="D575" t="s">
        <v>2775</v>
      </c>
      <c r="E575" t="s">
        <v>4080</v>
      </c>
      <c r="F575" t="s">
        <v>4172</v>
      </c>
      <c r="G575" t="s">
        <v>2775</v>
      </c>
      <c r="H575" t="s">
        <v>4172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4067</v>
      </c>
      <c r="D576" t="s">
        <v>2775</v>
      </c>
      <c r="E576" t="s">
        <v>4070</v>
      </c>
      <c r="F576" t="s">
        <v>4173</v>
      </c>
      <c r="G576" t="s">
        <v>2775</v>
      </c>
      <c r="H576" t="s">
        <v>4173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4067</v>
      </c>
      <c r="D577" t="s">
        <v>2775</v>
      </c>
      <c r="E577" t="s">
        <v>4072</v>
      </c>
      <c r="F577" t="s">
        <v>4174</v>
      </c>
      <c r="G577" t="s">
        <v>2775</v>
      </c>
      <c r="H577" t="s">
        <v>4174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4067</v>
      </c>
      <c r="D578" t="s">
        <v>2775</v>
      </c>
      <c r="E578" t="s">
        <v>4082</v>
      </c>
      <c r="F578" t="s">
        <v>4175</v>
      </c>
      <c r="G578" t="s">
        <v>2775</v>
      </c>
      <c r="H578" t="s">
        <v>4175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4067</v>
      </c>
      <c r="D579" t="s">
        <v>2775</v>
      </c>
      <c r="E579" t="s">
        <v>4072</v>
      </c>
      <c r="F579" t="s">
        <v>4176</v>
      </c>
      <c r="G579" t="s">
        <v>2775</v>
      </c>
      <c r="H579" t="s">
        <v>4176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4067</v>
      </c>
      <c r="D580" t="s">
        <v>2775</v>
      </c>
      <c r="E580" t="s">
        <v>4072</v>
      </c>
      <c r="F580" t="s">
        <v>4177</v>
      </c>
      <c r="G580" t="s">
        <v>2775</v>
      </c>
      <c r="H580" t="s">
        <v>4177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4067</v>
      </c>
      <c r="D581" t="s">
        <v>2775</v>
      </c>
      <c r="E581" t="s">
        <v>4075</v>
      </c>
      <c r="F581" t="s">
        <v>4178</v>
      </c>
      <c r="G581" t="s">
        <v>2775</v>
      </c>
      <c r="H581" t="s">
        <v>4178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4067</v>
      </c>
      <c r="D582" t="s">
        <v>2775</v>
      </c>
      <c r="E582" t="s">
        <v>4070</v>
      </c>
      <c r="F582" t="s">
        <v>4179</v>
      </c>
      <c r="G582" t="s">
        <v>2775</v>
      </c>
      <c r="H582" t="s">
        <v>4179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4067</v>
      </c>
      <c r="D583" t="s">
        <v>2775</v>
      </c>
      <c r="E583" t="s">
        <v>4080</v>
      </c>
      <c r="F583" t="s">
        <v>4180</v>
      </c>
      <c r="G583" t="s">
        <v>2775</v>
      </c>
      <c r="H583" t="s">
        <v>4180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4067</v>
      </c>
      <c r="D584" t="s">
        <v>2775</v>
      </c>
      <c r="E584" t="s">
        <v>4072</v>
      </c>
      <c r="F584" t="s">
        <v>4181</v>
      </c>
      <c r="G584" t="s">
        <v>2775</v>
      </c>
      <c r="H584" t="s">
        <v>4181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4067</v>
      </c>
      <c r="D585" t="s">
        <v>2775</v>
      </c>
      <c r="E585" t="s">
        <v>4068</v>
      </c>
      <c r="F585" t="s">
        <v>4182</v>
      </c>
      <c r="G585" t="s">
        <v>2775</v>
      </c>
      <c r="H585" t="s">
        <v>4182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4067</v>
      </c>
      <c r="D586" t="s">
        <v>2775</v>
      </c>
      <c r="E586" t="s">
        <v>4070</v>
      </c>
      <c r="F586" t="s">
        <v>4183</v>
      </c>
      <c r="G586" t="s">
        <v>2775</v>
      </c>
      <c r="H586" t="s">
        <v>4183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4067</v>
      </c>
      <c r="D587" t="s">
        <v>2775</v>
      </c>
      <c r="E587" t="s">
        <v>4075</v>
      </c>
      <c r="F587" t="s">
        <v>4184</v>
      </c>
      <c r="G587" t="s">
        <v>2775</v>
      </c>
      <c r="H587" t="s">
        <v>4184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4067</v>
      </c>
      <c r="D588" t="s">
        <v>2775</v>
      </c>
      <c r="E588" t="s">
        <v>4082</v>
      </c>
      <c r="F588" t="s">
        <v>4185</v>
      </c>
      <c r="G588" t="s">
        <v>2775</v>
      </c>
      <c r="H588" t="s">
        <v>4185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4067</v>
      </c>
      <c r="D589" t="s">
        <v>2775</v>
      </c>
      <c r="E589" t="s">
        <v>4072</v>
      </c>
      <c r="F589" t="s">
        <v>4186</v>
      </c>
      <c r="G589" t="s">
        <v>2775</v>
      </c>
      <c r="H589" t="s">
        <v>4186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4067</v>
      </c>
      <c r="D590" t="s">
        <v>2775</v>
      </c>
      <c r="E590" t="s">
        <v>4080</v>
      </c>
      <c r="F590" t="s">
        <v>4187</v>
      </c>
      <c r="G590" t="s">
        <v>2775</v>
      </c>
      <c r="H590" t="s">
        <v>4187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4067</v>
      </c>
      <c r="D591" t="s">
        <v>2775</v>
      </c>
      <c r="E591" t="s">
        <v>4080</v>
      </c>
      <c r="F591" t="s">
        <v>4188</v>
      </c>
      <c r="G591" t="s">
        <v>2775</v>
      </c>
      <c r="H591" t="s">
        <v>4188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4067</v>
      </c>
      <c r="D592" t="s">
        <v>2775</v>
      </c>
      <c r="E592" t="s">
        <v>4080</v>
      </c>
      <c r="F592" t="s">
        <v>4189</v>
      </c>
      <c r="G592" t="s">
        <v>2775</v>
      </c>
      <c r="H592" t="s">
        <v>4189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4067</v>
      </c>
      <c r="D593" t="s">
        <v>2775</v>
      </c>
      <c r="E593" t="s">
        <v>4072</v>
      </c>
      <c r="F593" t="s">
        <v>4190</v>
      </c>
      <c r="G593" t="s">
        <v>2775</v>
      </c>
      <c r="H593" t="s">
        <v>4190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4067</v>
      </c>
      <c r="D594" t="s">
        <v>2775</v>
      </c>
      <c r="E594" t="s">
        <v>4068</v>
      </c>
      <c r="F594" t="s">
        <v>4191</v>
      </c>
      <c r="G594" t="s">
        <v>2775</v>
      </c>
      <c r="H594" t="s">
        <v>4191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4067</v>
      </c>
      <c r="D595" t="s">
        <v>2775</v>
      </c>
      <c r="E595" t="s">
        <v>4075</v>
      </c>
      <c r="F595" t="s">
        <v>4192</v>
      </c>
      <c r="G595" t="s">
        <v>2775</v>
      </c>
      <c r="H595" t="s">
        <v>4192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4067</v>
      </c>
      <c r="D596" t="s">
        <v>2775</v>
      </c>
      <c r="E596" t="s">
        <v>4075</v>
      </c>
      <c r="F596" t="s">
        <v>4193</v>
      </c>
      <c r="G596" t="s">
        <v>2775</v>
      </c>
      <c r="H596" t="s">
        <v>4193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4067</v>
      </c>
      <c r="D597" t="s">
        <v>2775</v>
      </c>
      <c r="E597" t="s">
        <v>4072</v>
      </c>
      <c r="F597" t="s">
        <v>4194</v>
      </c>
      <c r="G597" t="s">
        <v>2775</v>
      </c>
      <c r="H597" t="s">
        <v>4194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4067</v>
      </c>
      <c r="D598" t="s">
        <v>2775</v>
      </c>
      <c r="E598" t="s">
        <v>4080</v>
      </c>
      <c r="F598" t="s">
        <v>4195</v>
      </c>
      <c r="G598" t="s">
        <v>2775</v>
      </c>
      <c r="H598" t="s">
        <v>4195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4067</v>
      </c>
      <c r="D599" t="s">
        <v>2775</v>
      </c>
      <c r="E599" t="s">
        <v>4086</v>
      </c>
      <c r="F599" t="s">
        <v>4196</v>
      </c>
      <c r="G599" t="s">
        <v>2775</v>
      </c>
      <c r="H599" t="s">
        <v>4196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4067</v>
      </c>
      <c r="D600" t="s">
        <v>2775</v>
      </c>
      <c r="E600" t="s">
        <v>4075</v>
      </c>
      <c r="F600" t="s">
        <v>4197</v>
      </c>
      <c r="G600" t="s">
        <v>2775</v>
      </c>
      <c r="H600" t="s">
        <v>4197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4067</v>
      </c>
      <c r="D601" t="s">
        <v>2775</v>
      </c>
      <c r="E601" t="s">
        <v>4068</v>
      </c>
      <c r="F601" t="s">
        <v>4198</v>
      </c>
      <c r="G601" t="s">
        <v>2775</v>
      </c>
      <c r="H601" t="s">
        <v>4198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4067</v>
      </c>
      <c r="D602" t="s">
        <v>2775</v>
      </c>
      <c r="E602" t="s">
        <v>4078</v>
      </c>
      <c r="F602" t="s">
        <v>4199</v>
      </c>
      <c r="G602" t="s">
        <v>2775</v>
      </c>
      <c r="H602" t="s">
        <v>4199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4067</v>
      </c>
      <c r="D603" t="s">
        <v>2775</v>
      </c>
      <c r="E603" t="s">
        <v>4080</v>
      </c>
      <c r="F603" t="s">
        <v>4200</v>
      </c>
      <c r="G603" t="s">
        <v>2775</v>
      </c>
      <c r="H603" t="s">
        <v>4200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4067</v>
      </c>
      <c r="D604" t="s">
        <v>2775</v>
      </c>
      <c r="E604" t="s">
        <v>4072</v>
      </c>
      <c r="F604" t="s">
        <v>4201</v>
      </c>
      <c r="G604" t="s">
        <v>2775</v>
      </c>
      <c r="H604" t="s">
        <v>4201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4067</v>
      </c>
      <c r="D605" t="s">
        <v>2775</v>
      </c>
      <c r="E605" t="s">
        <v>4072</v>
      </c>
      <c r="F605" t="s">
        <v>4202</v>
      </c>
      <c r="G605" t="s">
        <v>2775</v>
      </c>
      <c r="H605" t="s">
        <v>4202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4067</v>
      </c>
      <c r="D606" t="s">
        <v>2775</v>
      </c>
      <c r="E606" t="s">
        <v>4078</v>
      </c>
      <c r="F606" t="s">
        <v>4203</v>
      </c>
      <c r="G606" t="s">
        <v>2775</v>
      </c>
      <c r="H606" t="s">
        <v>4203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4067</v>
      </c>
      <c r="D607" t="s">
        <v>2775</v>
      </c>
      <c r="E607" t="s">
        <v>4082</v>
      </c>
      <c r="F607" t="s">
        <v>4204</v>
      </c>
      <c r="G607" t="s">
        <v>2775</v>
      </c>
      <c r="H607" t="s">
        <v>4204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4067</v>
      </c>
      <c r="D608" t="s">
        <v>2775</v>
      </c>
      <c r="E608" t="s">
        <v>4072</v>
      </c>
      <c r="F608" t="s">
        <v>4205</v>
      </c>
      <c r="G608" t="s">
        <v>2775</v>
      </c>
      <c r="H608" t="s">
        <v>4205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4067</v>
      </c>
      <c r="D609" t="s">
        <v>2775</v>
      </c>
      <c r="E609" t="s">
        <v>4084</v>
      </c>
      <c r="F609" t="s">
        <v>4206</v>
      </c>
      <c r="G609" t="s">
        <v>2775</v>
      </c>
      <c r="H609" t="s">
        <v>4206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4067</v>
      </c>
      <c r="D610" t="s">
        <v>2775</v>
      </c>
      <c r="E610" t="s">
        <v>4080</v>
      </c>
      <c r="F610" t="s">
        <v>4207</v>
      </c>
      <c r="G610" t="s">
        <v>2775</v>
      </c>
      <c r="H610" t="s">
        <v>4207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4067</v>
      </c>
      <c r="D611" t="s">
        <v>2775</v>
      </c>
      <c r="E611" t="s">
        <v>4068</v>
      </c>
      <c r="F611" t="s">
        <v>4208</v>
      </c>
      <c r="G611" t="s">
        <v>2775</v>
      </c>
      <c r="H611" t="s">
        <v>4208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4067</v>
      </c>
      <c r="D612" t="s">
        <v>2775</v>
      </c>
      <c r="E612" t="s">
        <v>4072</v>
      </c>
      <c r="F612" t="s">
        <v>4209</v>
      </c>
      <c r="G612" t="s">
        <v>2775</v>
      </c>
      <c r="H612" t="s">
        <v>4209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4067</v>
      </c>
      <c r="D613" t="s">
        <v>2775</v>
      </c>
      <c r="E613" t="s">
        <v>4082</v>
      </c>
      <c r="F613" t="s">
        <v>4210</v>
      </c>
      <c r="G613" t="s">
        <v>2775</v>
      </c>
      <c r="H613" t="s">
        <v>4210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4067</v>
      </c>
      <c r="D614" t="s">
        <v>2775</v>
      </c>
      <c r="E614" t="s">
        <v>4084</v>
      </c>
      <c r="F614" t="s">
        <v>4211</v>
      </c>
      <c r="G614" t="s">
        <v>2775</v>
      </c>
      <c r="H614" t="s">
        <v>4211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4067</v>
      </c>
      <c r="D615" t="s">
        <v>2775</v>
      </c>
      <c r="E615" t="s">
        <v>4072</v>
      </c>
      <c r="F615" t="s">
        <v>4212</v>
      </c>
      <c r="G615" t="s">
        <v>2775</v>
      </c>
      <c r="H615" t="s">
        <v>4212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4067</v>
      </c>
      <c r="D616" t="s">
        <v>2775</v>
      </c>
      <c r="E616" t="s">
        <v>4080</v>
      </c>
      <c r="F616" t="s">
        <v>4213</v>
      </c>
      <c r="G616" t="s">
        <v>2775</v>
      </c>
      <c r="H616" t="s">
        <v>4213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4067</v>
      </c>
      <c r="D617" t="s">
        <v>2775</v>
      </c>
      <c r="E617" t="s">
        <v>4078</v>
      </c>
      <c r="F617" t="s">
        <v>4214</v>
      </c>
      <c r="G617" t="s">
        <v>2775</v>
      </c>
      <c r="H617" t="s">
        <v>4214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4067</v>
      </c>
      <c r="D618" t="s">
        <v>2775</v>
      </c>
      <c r="E618" t="s">
        <v>4080</v>
      </c>
      <c r="F618" t="s">
        <v>4215</v>
      </c>
      <c r="G618" t="s">
        <v>2775</v>
      </c>
      <c r="H618" t="s">
        <v>4215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4067</v>
      </c>
      <c r="D619" t="s">
        <v>2775</v>
      </c>
      <c r="E619" t="s">
        <v>4084</v>
      </c>
      <c r="F619" t="s">
        <v>4216</v>
      </c>
      <c r="G619" t="s">
        <v>2775</v>
      </c>
      <c r="H619" t="s">
        <v>4216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4067</v>
      </c>
      <c r="D620" t="s">
        <v>2775</v>
      </c>
      <c r="E620" t="s">
        <v>4072</v>
      </c>
      <c r="F620" t="s">
        <v>4217</v>
      </c>
      <c r="G620" t="s">
        <v>2775</v>
      </c>
      <c r="H620" t="s">
        <v>4217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4067</v>
      </c>
      <c r="D621" t="s">
        <v>2775</v>
      </c>
      <c r="E621" t="s">
        <v>4078</v>
      </c>
      <c r="F621" t="s">
        <v>4218</v>
      </c>
      <c r="G621" t="s">
        <v>2775</v>
      </c>
      <c r="H621" t="s">
        <v>4218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4067</v>
      </c>
      <c r="D622" t="s">
        <v>2775</v>
      </c>
      <c r="E622" t="s">
        <v>4080</v>
      </c>
      <c r="F622" t="s">
        <v>4219</v>
      </c>
      <c r="G622" t="s">
        <v>2775</v>
      </c>
      <c r="H622" t="s">
        <v>4219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4067</v>
      </c>
      <c r="D623" t="s">
        <v>2775</v>
      </c>
      <c r="E623" t="s">
        <v>4082</v>
      </c>
      <c r="F623" t="s">
        <v>4220</v>
      </c>
      <c r="G623" t="s">
        <v>2775</v>
      </c>
      <c r="H623" t="s">
        <v>4220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4067</v>
      </c>
      <c r="D624" t="s">
        <v>2775</v>
      </c>
      <c r="E624" t="s">
        <v>4068</v>
      </c>
      <c r="F624" t="s">
        <v>4221</v>
      </c>
      <c r="G624" t="s">
        <v>2775</v>
      </c>
      <c r="H624" t="s">
        <v>4221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4067</v>
      </c>
      <c r="D625" t="s">
        <v>2775</v>
      </c>
      <c r="E625" t="s">
        <v>4070</v>
      </c>
      <c r="F625" t="s">
        <v>4222</v>
      </c>
      <c r="G625" t="s">
        <v>2775</v>
      </c>
      <c r="H625" t="s">
        <v>4222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4067</v>
      </c>
      <c r="D626" t="s">
        <v>2775</v>
      </c>
      <c r="E626" t="s">
        <v>4072</v>
      </c>
      <c r="F626" t="s">
        <v>4223</v>
      </c>
      <c r="G626" t="s">
        <v>2775</v>
      </c>
      <c r="H626" t="s">
        <v>4223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4067</v>
      </c>
      <c r="D627" t="s">
        <v>2775</v>
      </c>
      <c r="E627" t="s">
        <v>4078</v>
      </c>
      <c r="F627" t="s">
        <v>4224</v>
      </c>
      <c r="G627" t="s">
        <v>2775</v>
      </c>
      <c r="H627" t="s">
        <v>4224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4067</v>
      </c>
      <c r="D628" t="s">
        <v>2775</v>
      </c>
      <c r="E628" t="s">
        <v>4078</v>
      </c>
      <c r="F628" t="s">
        <v>4225</v>
      </c>
      <c r="G628" t="s">
        <v>2775</v>
      </c>
      <c r="H628" t="s">
        <v>4225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4067</v>
      </c>
      <c r="D629" t="s">
        <v>2775</v>
      </c>
      <c r="E629" t="s">
        <v>4078</v>
      </c>
      <c r="F629" t="s">
        <v>4226</v>
      </c>
      <c r="G629" t="s">
        <v>2775</v>
      </c>
      <c r="H629" t="s">
        <v>4226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4067</v>
      </c>
      <c r="D630" t="s">
        <v>2775</v>
      </c>
      <c r="E630" t="s">
        <v>4086</v>
      </c>
      <c r="F630" t="s">
        <v>4227</v>
      </c>
      <c r="G630" t="s">
        <v>2775</v>
      </c>
      <c r="H630" t="s">
        <v>4227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4067</v>
      </c>
      <c r="D631" t="s">
        <v>2775</v>
      </c>
      <c r="E631" t="s">
        <v>4072</v>
      </c>
      <c r="F631" t="s">
        <v>4228</v>
      </c>
      <c r="G631" t="s">
        <v>2775</v>
      </c>
      <c r="H631" t="s">
        <v>4228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4067</v>
      </c>
      <c r="D632" t="s">
        <v>2775</v>
      </c>
      <c r="E632" t="s">
        <v>4082</v>
      </c>
      <c r="F632" t="s">
        <v>4229</v>
      </c>
      <c r="G632" t="s">
        <v>2775</v>
      </c>
      <c r="H632" t="s">
        <v>4229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4067</v>
      </c>
      <c r="D633" t="s">
        <v>2775</v>
      </c>
      <c r="E633" t="s">
        <v>4068</v>
      </c>
      <c r="F633" t="s">
        <v>4230</v>
      </c>
      <c r="G633" t="s">
        <v>2775</v>
      </c>
      <c r="H633" t="s">
        <v>4230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4067</v>
      </c>
      <c r="D634" t="s">
        <v>2775</v>
      </c>
      <c r="E634" t="s">
        <v>4086</v>
      </c>
      <c r="F634" t="s">
        <v>4231</v>
      </c>
      <c r="G634" t="s">
        <v>2775</v>
      </c>
      <c r="H634" t="s">
        <v>4231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4067</v>
      </c>
      <c r="D635" t="s">
        <v>2775</v>
      </c>
      <c r="E635" t="s">
        <v>4072</v>
      </c>
      <c r="F635" t="s">
        <v>4232</v>
      </c>
      <c r="G635" t="s">
        <v>2775</v>
      </c>
      <c r="H635" t="s">
        <v>4232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4067</v>
      </c>
      <c r="D636" t="s">
        <v>2775</v>
      </c>
      <c r="E636" t="s">
        <v>4082</v>
      </c>
      <c r="F636" t="s">
        <v>4233</v>
      </c>
      <c r="G636" t="s">
        <v>2775</v>
      </c>
      <c r="H636" t="s">
        <v>4233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4067</v>
      </c>
      <c r="D637" t="s">
        <v>2775</v>
      </c>
      <c r="E637" t="s">
        <v>4082</v>
      </c>
      <c r="F637" t="s">
        <v>4234</v>
      </c>
      <c r="G637" t="s">
        <v>2775</v>
      </c>
      <c r="H637" t="s">
        <v>4234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4067</v>
      </c>
      <c r="D638" t="s">
        <v>2775</v>
      </c>
      <c r="E638" t="s">
        <v>4078</v>
      </c>
      <c r="F638" t="s">
        <v>4235</v>
      </c>
      <c r="G638" t="s">
        <v>2775</v>
      </c>
      <c r="H638" t="s">
        <v>4235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4067</v>
      </c>
      <c r="D639" t="s">
        <v>2775</v>
      </c>
      <c r="E639" t="s">
        <v>4072</v>
      </c>
      <c r="F639" t="s">
        <v>4236</v>
      </c>
      <c r="G639" t="s">
        <v>2775</v>
      </c>
      <c r="H639" t="s">
        <v>4236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4067</v>
      </c>
      <c r="D640" t="s">
        <v>2775</v>
      </c>
      <c r="E640" t="s">
        <v>4072</v>
      </c>
      <c r="F640" t="s">
        <v>4237</v>
      </c>
      <c r="G640" t="s">
        <v>2775</v>
      </c>
      <c r="H640" t="s">
        <v>4237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4067</v>
      </c>
      <c r="D641" t="s">
        <v>2775</v>
      </c>
      <c r="E641" t="s">
        <v>4072</v>
      </c>
      <c r="F641" t="s">
        <v>4238</v>
      </c>
      <c r="G641" t="s">
        <v>2775</v>
      </c>
      <c r="H641" t="s">
        <v>4238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4067</v>
      </c>
      <c r="D642" t="s">
        <v>2775</v>
      </c>
      <c r="E642" t="s">
        <v>4082</v>
      </c>
      <c r="F642" t="s">
        <v>4239</v>
      </c>
      <c r="G642" t="s">
        <v>2775</v>
      </c>
      <c r="H642" t="s">
        <v>4239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4067</v>
      </c>
      <c r="D643" t="s">
        <v>2775</v>
      </c>
      <c r="E643" t="s">
        <v>4075</v>
      </c>
      <c r="F643" t="s">
        <v>4240</v>
      </c>
      <c r="G643" t="s">
        <v>2775</v>
      </c>
      <c r="H643" t="s">
        <v>4240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4067</v>
      </c>
      <c r="D644" t="s">
        <v>2775</v>
      </c>
      <c r="E644" t="s">
        <v>4080</v>
      </c>
      <c r="F644" t="s">
        <v>4241</v>
      </c>
      <c r="G644" t="s">
        <v>2775</v>
      </c>
      <c r="H644" t="s">
        <v>4241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4067</v>
      </c>
      <c r="D645" t="s">
        <v>2775</v>
      </c>
      <c r="E645" t="s">
        <v>4075</v>
      </c>
      <c r="F645" t="s">
        <v>4242</v>
      </c>
      <c r="G645" t="s">
        <v>2775</v>
      </c>
      <c r="H645" t="s">
        <v>4242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4067</v>
      </c>
      <c r="D646" t="s">
        <v>2775</v>
      </c>
      <c r="E646" t="s">
        <v>4075</v>
      </c>
      <c r="F646" t="s">
        <v>4243</v>
      </c>
      <c r="G646" t="s">
        <v>2775</v>
      </c>
      <c r="H646" t="s">
        <v>4243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4067</v>
      </c>
      <c r="D647" t="s">
        <v>2775</v>
      </c>
      <c r="E647" t="s">
        <v>4072</v>
      </c>
      <c r="F647" t="s">
        <v>4244</v>
      </c>
      <c r="G647" t="s">
        <v>2775</v>
      </c>
      <c r="H647" t="s">
        <v>4244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4067</v>
      </c>
      <c r="D648" t="s">
        <v>2775</v>
      </c>
      <c r="E648" t="s">
        <v>4078</v>
      </c>
      <c r="F648" t="s">
        <v>4245</v>
      </c>
      <c r="G648" t="s">
        <v>2775</v>
      </c>
      <c r="H648" t="s">
        <v>4245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4067</v>
      </c>
      <c r="D649" t="s">
        <v>2775</v>
      </c>
      <c r="E649" t="s">
        <v>4075</v>
      </c>
      <c r="F649" t="s">
        <v>4246</v>
      </c>
      <c r="G649" t="s">
        <v>2775</v>
      </c>
      <c r="H649" t="s">
        <v>4246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4067</v>
      </c>
      <c r="D650" t="s">
        <v>2775</v>
      </c>
      <c r="E650" t="s">
        <v>4070</v>
      </c>
      <c r="F650" t="s">
        <v>4247</v>
      </c>
      <c r="G650" t="s">
        <v>2775</v>
      </c>
      <c r="H650" t="s">
        <v>4247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4067</v>
      </c>
      <c r="D651" t="s">
        <v>2775</v>
      </c>
      <c r="E651" t="s">
        <v>4080</v>
      </c>
      <c r="F651" t="s">
        <v>4248</v>
      </c>
      <c r="G651" t="s">
        <v>2775</v>
      </c>
      <c r="H651" t="s">
        <v>4248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4067</v>
      </c>
      <c r="D652" t="s">
        <v>2775</v>
      </c>
      <c r="E652" t="s">
        <v>4078</v>
      </c>
      <c r="F652" t="s">
        <v>4249</v>
      </c>
      <c r="G652" t="s">
        <v>2775</v>
      </c>
      <c r="H652" t="s">
        <v>4249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4067</v>
      </c>
      <c r="D653" t="s">
        <v>2775</v>
      </c>
      <c r="E653" t="s">
        <v>4072</v>
      </c>
      <c r="F653" t="s">
        <v>4250</v>
      </c>
      <c r="G653" t="s">
        <v>2775</v>
      </c>
      <c r="H653" t="s">
        <v>4250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4067</v>
      </c>
      <c r="D654" t="s">
        <v>2775</v>
      </c>
      <c r="E654" t="s">
        <v>4075</v>
      </c>
      <c r="F654" t="s">
        <v>4251</v>
      </c>
      <c r="G654" t="s">
        <v>2775</v>
      </c>
      <c r="H654" t="s">
        <v>4251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4067</v>
      </c>
      <c r="D655" t="s">
        <v>2775</v>
      </c>
      <c r="E655" t="s">
        <v>4082</v>
      </c>
      <c r="F655" t="s">
        <v>4252</v>
      </c>
      <c r="G655" t="s">
        <v>2775</v>
      </c>
      <c r="H655" t="s">
        <v>4252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4067</v>
      </c>
      <c r="D656" t="s">
        <v>2775</v>
      </c>
      <c r="E656" t="s">
        <v>4080</v>
      </c>
      <c r="F656" t="s">
        <v>4253</v>
      </c>
      <c r="G656" t="s">
        <v>2775</v>
      </c>
      <c r="H656" t="s">
        <v>4253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4067</v>
      </c>
      <c r="D657" t="s">
        <v>2775</v>
      </c>
      <c r="E657" t="s">
        <v>4078</v>
      </c>
      <c r="F657" t="s">
        <v>4254</v>
      </c>
      <c r="G657" t="s">
        <v>2775</v>
      </c>
      <c r="H657" t="s">
        <v>4254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4067</v>
      </c>
      <c r="D658" t="s">
        <v>2775</v>
      </c>
      <c r="E658" t="s">
        <v>4068</v>
      </c>
      <c r="F658" t="s">
        <v>4255</v>
      </c>
      <c r="G658" t="s">
        <v>2775</v>
      </c>
      <c r="H658" t="s">
        <v>4255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4256</v>
      </c>
      <c r="C659" t="s">
        <v>4067</v>
      </c>
      <c r="D659" t="s">
        <v>2775</v>
      </c>
      <c r="E659" t="s">
        <v>4257</v>
      </c>
      <c r="F659" t="s">
        <v>4258</v>
      </c>
      <c r="G659" t="s">
        <v>2775</v>
      </c>
      <c r="H659" t="s">
        <v>4259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4067</v>
      </c>
      <c r="D660" t="s">
        <v>2775</v>
      </c>
      <c r="E660" t="s">
        <v>4080</v>
      </c>
      <c r="F660" t="s">
        <v>4260</v>
      </c>
      <c r="G660" t="s">
        <v>2775</v>
      </c>
      <c r="H660" t="s">
        <v>4260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4067</v>
      </c>
      <c r="D661" t="s">
        <v>2775</v>
      </c>
      <c r="E661" t="s">
        <v>4070</v>
      </c>
      <c r="F661" t="s">
        <v>4261</v>
      </c>
      <c r="G661" t="s">
        <v>2775</v>
      </c>
      <c r="H661" t="s">
        <v>4261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4067</v>
      </c>
      <c r="D662" t="s">
        <v>2775</v>
      </c>
      <c r="E662" t="s">
        <v>4068</v>
      </c>
      <c r="F662" t="s">
        <v>4262</v>
      </c>
      <c r="G662" t="s">
        <v>2775</v>
      </c>
      <c r="H662" t="s">
        <v>4262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4067</v>
      </c>
      <c r="D663" t="s">
        <v>2775</v>
      </c>
      <c r="E663" t="s">
        <v>4084</v>
      </c>
      <c r="F663" t="s">
        <v>4263</v>
      </c>
      <c r="G663" t="s">
        <v>2775</v>
      </c>
      <c r="H663" t="s">
        <v>4263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4067</v>
      </c>
      <c r="D664" t="s">
        <v>2775</v>
      </c>
      <c r="E664" t="s">
        <v>4068</v>
      </c>
      <c r="F664" t="s">
        <v>4264</v>
      </c>
      <c r="G664" t="s">
        <v>2775</v>
      </c>
      <c r="H664" t="s">
        <v>4264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4067</v>
      </c>
      <c r="D665" t="s">
        <v>2775</v>
      </c>
      <c r="E665" t="s">
        <v>4070</v>
      </c>
      <c r="F665" t="s">
        <v>4265</v>
      </c>
      <c r="G665" t="s">
        <v>2775</v>
      </c>
      <c r="H665" t="s">
        <v>4265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4067</v>
      </c>
      <c r="D666" t="s">
        <v>2775</v>
      </c>
      <c r="E666" t="s">
        <v>4068</v>
      </c>
      <c r="F666" t="s">
        <v>4266</v>
      </c>
      <c r="G666" t="s">
        <v>2775</v>
      </c>
      <c r="H666" t="s">
        <v>4266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4067</v>
      </c>
      <c r="D667" t="s">
        <v>2775</v>
      </c>
      <c r="E667" t="s">
        <v>4086</v>
      </c>
      <c r="F667" t="s">
        <v>4267</v>
      </c>
      <c r="G667" t="s">
        <v>2775</v>
      </c>
      <c r="H667" t="s">
        <v>4267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4067</v>
      </c>
      <c r="D668" t="s">
        <v>2775</v>
      </c>
      <c r="E668" t="s">
        <v>4080</v>
      </c>
      <c r="F668" t="s">
        <v>4268</v>
      </c>
      <c r="G668" t="s">
        <v>2775</v>
      </c>
      <c r="H668" t="s">
        <v>4268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4067</v>
      </c>
      <c r="D669" t="s">
        <v>2775</v>
      </c>
      <c r="E669" t="s">
        <v>4068</v>
      </c>
      <c r="F669" t="s">
        <v>4269</v>
      </c>
      <c r="G669" t="s">
        <v>2775</v>
      </c>
      <c r="H669" t="s">
        <v>4269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4067</v>
      </c>
      <c r="D670" t="s">
        <v>2775</v>
      </c>
      <c r="E670" t="s">
        <v>4068</v>
      </c>
      <c r="F670" t="s">
        <v>4270</v>
      </c>
      <c r="G670" t="s">
        <v>2775</v>
      </c>
      <c r="H670" t="s">
        <v>4270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4067</v>
      </c>
      <c r="D671" t="s">
        <v>2775</v>
      </c>
      <c r="E671" t="s">
        <v>4080</v>
      </c>
      <c r="F671" t="s">
        <v>4271</v>
      </c>
      <c r="G671" t="s">
        <v>2775</v>
      </c>
      <c r="H671" t="s">
        <v>4271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4067</v>
      </c>
      <c r="D672" t="s">
        <v>2775</v>
      </c>
      <c r="E672" t="s">
        <v>4080</v>
      </c>
      <c r="F672" t="s">
        <v>4272</v>
      </c>
      <c r="G672" t="s">
        <v>2775</v>
      </c>
      <c r="H672" t="s">
        <v>4272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4067</v>
      </c>
      <c r="D673" t="s">
        <v>2775</v>
      </c>
      <c r="E673" t="s">
        <v>4082</v>
      </c>
      <c r="F673" t="s">
        <v>4273</v>
      </c>
      <c r="G673" t="s">
        <v>2775</v>
      </c>
      <c r="H673" t="s">
        <v>4273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4067</v>
      </c>
      <c r="D674" t="s">
        <v>2775</v>
      </c>
      <c r="E674" t="s">
        <v>4082</v>
      </c>
      <c r="F674" t="s">
        <v>4274</v>
      </c>
      <c r="G674" t="s">
        <v>2775</v>
      </c>
      <c r="H674" t="s">
        <v>4274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4067</v>
      </c>
      <c r="D675" t="s">
        <v>2775</v>
      </c>
      <c r="E675" t="s">
        <v>4070</v>
      </c>
      <c r="F675" t="s">
        <v>4275</v>
      </c>
      <c r="G675" t="s">
        <v>2775</v>
      </c>
      <c r="H675" t="s">
        <v>4275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4067</v>
      </c>
      <c r="D676" t="s">
        <v>2775</v>
      </c>
      <c r="E676" t="s">
        <v>4072</v>
      </c>
      <c r="F676" t="s">
        <v>4276</v>
      </c>
      <c r="G676" t="s">
        <v>2775</v>
      </c>
      <c r="H676" t="s">
        <v>4276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4067</v>
      </c>
      <c r="D677" t="s">
        <v>2775</v>
      </c>
      <c r="E677" t="s">
        <v>4070</v>
      </c>
      <c r="F677" t="s">
        <v>4277</v>
      </c>
      <c r="G677" t="s">
        <v>2775</v>
      </c>
      <c r="H677" t="s">
        <v>4277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4067</v>
      </c>
      <c r="D678" t="s">
        <v>2775</v>
      </c>
      <c r="E678" t="s">
        <v>4068</v>
      </c>
      <c r="F678" t="s">
        <v>4278</v>
      </c>
      <c r="G678" t="s">
        <v>2775</v>
      </c>
      <c r="H678" t="s">
        <v>4278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4067</v>
      </c>
      <c r="D679" t="s">
        <v>2775</v>
      </c>
      <c r="E679" t="s">
        <v>4068</v>
      </c>
      <c r="F679" t="s">
        <v>4279</v>
      </c>
      <c r="G679" t="s">
        <v>2775</v>
      </c>
      <c r="H679" t="s">
        <v>4279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4067</v>
      </c>
      <c r="D680" t="s">
        <v>2775</v>
      </c>
      <c r="E680" t="s">
        <v>4068</v>
      </c>
      <c r="F680" t="s">
        <v>4280</v>
      </c>
      <c r="G680" t="s">
        <v>2775</v>
      </c>
      <c r="H680" t="s">
        <v>4280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4067</v>
      </c>
      <c r="D681" t="s">
        <v>2775</v>
      </c>
      <c r="E681" t="s">
        <v>4080</v>
      </c>
      <c r="F681" t="s">
        <v>4281</v>
      </c>
      <c r="G681" t="s">
        <v>2775</v>
      </c>
      <c r="H681" t="s">
        <v>4281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4067</v>
      </c>
      <c r="D682" t="s">
        <v>2775</v>
      </c>
      <c r="E682" t="s">
        <v>4072</v>
      </c>
      <c r="F682" t="s">
        <v>4282</v>
      </c>
      <c r="G682" t="s">
        <v>2775</v>
      </c>
      <c r="H682" t="s">
        <v>4282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4067</v>
      </c>
      <c r="D683" t="s">
        <v>2775</v>
      </c>
      <c r="E683" t="s">
        <v>4082</v>
      </c>
      <c r="F683" t="s">
        <v>4283</v>
      </c>
      <c r="G683" t="s">
        <v>2775</v>
      </c>
      <c r="H683" t="s">
        <v>4283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4067</v>
      </c>
      <c r="D684" t="s">
        <v>2775</v>
      </c>
      <c r="E684" t="s">
        <v>4068</v>
      </c>
      <c r="F684" t="s">
        <v>4284</v>
      </c>
      <c r="G684" t="s">
        <v>2775</v>
      </c>
      <c r="H684" t="s">
        <v>4284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4067</v>
      </c>
      <c r="D685" t="s">
        <v>2775</v>
      </c>
      <c r="E685" t="s">
        <v>4075</v>
      </c>
      <c r="F685" t="s">
        <v>4285</v>
      </c>
      <c r="G685" t="s">
        <v>2775</v>
      </c>
      <c r="H685" t="s">
        <v>4285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4067</v>
      </c>
      <c r="D686" t="s">
        <v>2775</v>
      </c>
      <c r="E686" t="s">
        <v>4086</v>
      </c>
      <c r="F686" t="s">
        <v>4286</v>
      </c>
      <c r="G686" t="s">
        <v>2775</v>
      </c>
      <c r="H686" t="s">
        <v>4286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4067</v>
      </c>
      <c r="D687" t="s">
        <v>2775</v>
      </c>
      <c r="E687" t="s">
        <v>4068</v>
      </c>
      <c r="F687" t="s">
        <v>4287</v>
      </c>
      <c r="G687" t="s">
        <v>2775</v>
      </c>
      <c r="H687" t="s">
        <v>4287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4067</v>
      </c>
      <c r="D688" t="s">
        <v>2775</v>
      </c>
      <c r="E688" t="s">
        <v>4080</v>
      </c>
      <c r="F688" t="s">
        <v>4288</v>
      </c>
      <c r="G688" t="s">
        <v>2775</v>
      </c>
      <c r="H688" t="s">
        <v>4288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4067</v>
      </c>
      <c r="D689" t="s">
        <v>2775</v>
      </c>
      <c r="E689" t="s">
        <v>4072</v>
      </c>
      <c r="F689" t="s">
        <v>4289</v>
      </c>
      <c r="G689" t="s">
        <v>2775</v>
      </c>
      <c r="H689" t="s">
        <v>4289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4067</v>
      </c>
      <c r="D690" t="s">
        <v>2775</v>
      </c>
      <c r="E690" t="s">
        <v>4075</v>
      </c>
      <c r="F690" t="s">
        <v>4290</v>
      </c>
      <c r="G690" t="s">
        <v>2775</v>
      </c>
      <c r="H690" t="s">
        <v>4290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4067</v>
      </c>
      <c r="D691" t="s">
        <v>2775</v>
      </c>
      <c r="E691" t="s">
        <v>4084</v>
      </c>
      <c r="F691" t="s">
        <v>4291</v>
      </c>
      <c r="G691" t="s">
        <v>2775</v>
      </c>
      <c r="H691" t="s">
        <v>4291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4067</v>
      </c>
      <c r="D692" t="s">
        <v>2775</v>
      </c>
      <c r="E692" t="s">
        <v>4072</v>
      </c>
      <c r="F692" t="s">
        <v>4292</v>
      </c>
      <c r="G692" t="s">
        <v>2775</v>
      </c>
      <c r="H692" t="s">
        <v>4292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4067</v>
      </c>
      <c r="D693" t="s">
        <v>2775</v>
      </c>
      <c r="E693" t="s">
        <v>4072</v>
      </c>
      <c r="F693" t="s">
        <v>4293</v>
      </c>
      <c r="G693" t="s">
        <v>2775</v>
      </c>
      <c r="H693" t="s">
        <v>4293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4067</v>
      </c>
      <c r="D694" t="s">
        <v>2775</v>
      </c>
      <c r="E694" t="s">
        <v>4086</v>
      </c>
      <c r="F694" t="s">
        <v>4294</v>
      </c>
      <c r="G694" t="s">
        <v>2775</v>
      </c>
      <c r="H694" t="s">
        <v>4294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4067</v>
      </c>
      <c r="D695" t="s">
        <v>2775</v>
      </c>
      <c r="E695" t="s">
        <v>4086</v>
      </c>
      <c r="F695" t="s">
        <v>4295</v>
      </c>
      <c r="G695" t="s">
        <v>2775</v>
      </c>
      <c r="H695" t="s">
        <v>4295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4067</v>
      </c>
      <c r="D696" t="s">
        <v>2775</v>
      </c>
      <c r="E696" t="s">
        <v>4078</v>
      </c>
      <c r="F696" t="s">
        <v>4296</v>
      </c>
      <c r="G696" t="s">
        <v>2775</v>
      </c>
      <c r="H696" t="s">
        <v>4296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4067</v>
      </c>
      <c r="D697" t="s">
        <v>2775</v>
      </c>
      <c r="E697" t="s">
        <v>4078</v>
      </c>
      <c r="F697" t="s">
        <v>4297</v>
      </c>
      <c r="G697" t="s">
        <v>2775</v>
      </c>
      <c r="H697" t="s">
        <v>4297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4067</v>
      </c>
      <c r="D698" t="s">
        <v>2775</v>
      </c>
      <c r="E698" t="s">
        <v>4086</v>
      </c>
      <c r="F698" t="s">
        <v>4298</v>
      </c>
      <c r="G698" t="s">
        <v>2775</v>
      </c>
      <c r="H698" t="s">
        <v>4298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4067</v>
      </c>
      <c r="D699" t="s">
        <v>2775</v>
      </c>
      <c r="E699" t="s">
        <v>4078</v>
      </c>
      <c r="F699" t="s">
        <v>4299</v>
      </c>
      <c r="G699" t="s">
        <v>2775</v>
      </c>
      <c r="H699" t="s">
        <v>4299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4067</v>
      </c>
      <c r="D700" t="s">
        <v>2775</v>
      </c>
      <c r="E700" t="s">
        <v>4080</v>
      </c>
      <c r="F700" t="s">
        <v>4300</v>
      </c>
      <c r="G700" t="s">
        <v>2775</v>
      </c>
      <c r="H700" t="s">
        <v>4300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4067</v>
      </c>
      <c r="D701" t="s">
        <v>2775</v>
      </c>
      <c r="E701" t="s">
        <v>4072</v>
      </c>
      <c r="F701" t="s">
        <v>4301</v>
      </c>
      <c r="G701" t="s">
        <v>2775</v>
      </c>
      <c r="H701" t="s">
        <v>4301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4067</v>
      </c>
      <c r="D702" t="s">
        <v>2775</v>
      </c>
      <c r="E702" t="s">
        <v>4068</v>
      </c>
      <c r="F702" t="s">
        <v>4302</v>
      </c>
      <c r="G702" t="s">
        <v>2775</v>
      </c>
      <c r="H702" t="s">
        <v>4302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4067</v>
      </c>
      <c r="D703" t="s">
        <v>2775</v>
      </c>
      <c r="E703" t="s">
        <v>4082</v>
      </c>
      <c r="F703" t="s">
        <v>4303</v>
      </c>
      <c r="G703" t="s">
        <v>2775</v>
      </c>
      <c r="H703" t="s">
        <v>4303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4067</v>
      </c>
      <c r="D704" t="s">
        <v>2775</v>
      </c>
      <c r="E704" t="s">
        <v>4084</v>
      </c>
      <c r="F704" t="s">
        <v>4304</v>
      </c>
      <c r="G704" t="s">
        <v>2775</v>
      </c>
      <c r="H704" t="s">
        <v>4304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4067</v>
      </c>
      <c r="D705" t="s">
        <v>2775</v>
      </c>
      <c r="E705" t="s">
        <v>4072</v>
      </c>
      <c r="F705" t="s">
        <v>4305</v>
      </c>
      <c r="G705" t="s">
        <v>2775</v>
      </c>
      <c r="H705" t="s">
        <v>4305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4067</v>
      </c>
      <c r="D706" t="s">
        <v>2775</v>
      </c>
      <c r="E706" t="s">
        <v>4068</v>
      </c>
      <c r="F706" t="s">
        <v>4306</v>
      </c>
      <c r="G706" t="s">
        <v>2775</v>
      </c>
      <c r="H706" t="s">
        <v>4306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4067</v>
      </c>
      <c r="D707" t="s">
        <v>2775</v>
      </c>
      <c r="E707" t="s">
        <v>4082</v>
      </c>
      <c r="F707" t="s">
        <v>4307</v>
      </c>
      <c r="G707" t="s">
        <v>2775</v>
      </c>
      <c r="H707" t="s">
        <v>4307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4067</v>
      </c>
      <c r="D708" t="s">
        <v>2775</v>
      </c>
      <c r="E708" t="s">
        <v>4082</v>
      </c>
      <c r="F708" t="s">
        <v>4308</v>
      </c>
      <c r="G708" t="s">
        <v>2775</v>
      </c>
      <c r="H708" t="s">
        <v>4308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4067</v>
      </c>
      <c r="D709" t="s">
        <v>2775</v>
      </c>
      <c r="E709" t="s">
        <v>4068</v>
      </c>
      <c r="F709" t="s">
        <v>4309</v>
      </c>
      <c r="G709" t="s">
        <v>2775</v>
      </c>
      <c r="H709" t="s">
        <v>4309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4067</v>
      </c>
      <c r="D710" t="s">
        <v>2775</v>
      </c>
      <c r="E710" t="s">
        <v>4068</v>
      </c>
      <c r="F710" t="s">
        <v>4310</v>
      </c>
      <c r="G710" t="s">
        <v>2775</v>
      </c>
      <c r="H710" t="s">
        <v>4310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4067</v>
      </c>
      <c r="D711" t="s">
        <v>2775</v>
      </c>
      <c r="E711" t="s">
        <v>4084</v>
      </c>
      <c r="F711" t="s">
        <v>4311</v>
      </c>
      <c r="G711" t="s">
        <v>2775</v>
      </c>
      <c r="H711" t="s">
        <v>4311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4067</v>
      </c>
      <c r="D712" t="s">
        <v>2775</v>
      </c>
      <c r="E712" t="s">
        <v>4082</v>
      </c>
      <c r="F712" t="s">
        <v>4312</v>
      </c>
      <c r="G712" t="s">
        <v>2775</v>
      </c>
      <c r="H712" t="s">
        <v>4312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4067</v>
      </c>
      <c r="D713" t="s">
        <v>2775</v>
      </c>
      <c r="E713" t="s">
        <v>4068</v>
      </c>
      <c r="F713" t="s">
        <v>4313</v>
      </c>
      <c r="G713" t="s">
        <v>2775</v>
      </c>
      <c r="H713" t="s">
        <v>4313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4067</v>
      </c>
      <c r="D714" t="s">
        <v>2775</v>
      </c>
      <c r="E714" t="s">
        <v>4072</v>
      </c>
      <c r="F714" t="s">
        <v>4314</v>
      </c>
      <c r="G714" t="s">
        <v>2775</v>
      </c>
      <c r="H714" t="s">
        <v>4314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4067</v>
      </c>
      <c r="D715" t="s">
        <v>2775</v>
      </c>
      <c r="E715" t="s">
        <v>4068</v>
      </c>
      <c r="F715" t="s">
        <v>4315</v>
      </c>
      <c r="G715" t="s">
        <v>2775</v>
      </c>
      <c r="H715" t="s">
        <v>4315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4067</v>
      </c>
      <c r="D716" t="s">
        <v>2775</v>
      </c>
      <c r="E716" t="s">
        <v>4072</v>
      </c>
      <c r="F716" t="s">
        <v>4316</v>
      </c>
      <c r="G716" t="s">
        <v>2775</v>
      </c>
      <c r="H716" t="s">
        <v>4316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4256</v>
      </c>
      <c r="C717" t="s">
        <v>4067</v>
      </c>
      <c r="D717" t="s">
        <v>2775</v>
      </c>
      <c r="E717" t="s">
        <v>4317</v>
      </c>
      <c r="F717" t="s">
        <v>4318</v>
      </c>
      <c r="G717" t="s">
        <v>2775</v>
      </c>
      <c r="H717" t="s">
        <v>4319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4320</v>
      </c>
      <c r="D718" t="s">
        <v>595</v>
      </c>
      <c r="E718" t="s">
        <v>4321</v>
      </c>
      <c r="F718" t="s">
        <v>4322</v>
      </c>
      <c r="G718" t="s">
        <v>595</v>
      </c>
      <c r="H718" t="s">
        <v>4323</v>
      </c>
      <c r="I718" t="s">
        <v>598</v>
      </c>
      <c r="J718">
        <v>25546995315</v>
      </c>
      <c r="K718">
        <v>5.61</v>
      </c>
      <c r="L718" t="s">
        <v>3277</v>
      </c>
      <c r="M718" t="s">
        <v>3579</v>
      </c>
    </row>
    <row r="719" spans="1:13" x14ac:dyDescent="0.4">
      <c r="A719">
        <v>200000785</v>
      </c>
      <c r="B719" t="s">
        <v>4324</v>
      </c>
      <c r="C719" t="s">
        <v>4325</v>
      </c>
      <c r="D719" t="s">
        <v>595</v>
      </c>
      <c r="E719" t="s">
        <v>4326</v>
      </c>
      <c r="F719" t="s">
        <v>4327</v>
      </c>
      <c r="G719" t="s">
        <v>595</v>
      </c>
      <c r="H719" t="s">
        <v>4328</v>
      </c>
      <c r="I719" t="s">
        <v>598</v>
      </c>
      <c r="J719">
        <v>904198598.33039999</v>
      </c>
      <c r="K719">
        <v>4.7</v>
      </c>
      <c r="L719" t="s">
        <v>4329</v>
      </c>
      <c r="M719" t="s">
        <v>3587</v>
      </c>
    </row>
    <row r="720" spans="1:13" x14ac:dyDescent="0.4">
      <c r="A720">
        <v>200000785</v>
      </c>
      <c r="B720" t="s">
        <v>4324</v>
      </c>
      <c r="C720" t="s">
        <v>4325</v>
      </c>
      <c r="D720" t="s">
        <v>595</v>
      </c>
      <c r="E720" t="s">
        <v>4330</v>
      </c>
      <c r="F720" t="s">
        <v>4331</v>
      </c>
      <c r="G720" t="s">
        <v>595</v>
      </c>
      <c r="H720" t="s">
        <v>4332</v>
      </c>
      <c r="I720" t="s">
        <v>598</v>
      </c>
      <c r="J720">
        <v>355651448.676624</v>
      </c>
      <c r="K720">
        <v>4.7</v>
      </c>
      <c r="L720" t="s">
        <v>4333</v>
      </c>
      <c r="M720" t="s">
        <v>4334</v>
      </c>
    </row>
    <row r="721" spans="1:13" x14ac:dyDescent="0.4">
      <c r="A721">
        <v>200000785</v>
      </c>
      <c r="B721" t="s">
        <v>4324</v>
      </c>
      <c r="C721" t="s">
        <v>4325</v>
      </c>
      <c r="D721" t="s">
        <v>595</v>
      </c>
      <c r="E721" t="s">
        <v>4335</v>
      </c>
      <c r="F721" t="s">
        <v>4336</v>
      </c>
      <c r="G721" t="s">
        <v>595</v>
      </c>
      <c r="H721" t="s">
        <v>4337</v>
      </c>
      <c r="I721" t="s">
        <v>598</v>
      </c>
      <c r="J721">
        <v>562277572.81360805</v>
      </c>
      <c r="K721">
        <v>4.8</v>
      </c>
      <c r="L721" t="s">
        <v>4338</v>
      </c>
      <c r="M721" t="s">
        <v>4339</v>
      </c>
    </row>
    <row r="722" spans="1:13" x14ac:dyDescent="0.4">
      <c r="A722">
        <v>200000785</v>
      </c>
      <c r="B722" t="s">
        <v>4324</v>
      </c>
      <c r="C722" t="s">
        <v>4325</v>
      </c>
      <c r="D722" t="s">
        <v>595</v>
      </c>
      <c r="E722" t="s">
        <v>4340</v>
      </c>
      <c r="F722" t="s">
        <v>4341</v>
      </c>
      <c r="G722" t="s">
        <v>595</v>
      </c>
      <c r="H722" t="s">
        <v>4342</v>
      </c>
      <c r="I722" t="s">
        <v>598</v>
      </c>
      <c r="J722">
        <v>1122880703.77846</v>
      </c>
      <c r="K722">
        <v>4.8</v>
      </c>
      <c r="L722" t="s">
        <v>4338</v>
      </c>
      <c r="M722" t="s">
        <v>4339</v>
      </c>
    </row>
    <row r="723" spans="1:13" x14ac:dyDescent="0.4">
      <c r="A723">
        <v>200000785</v>
      </c>
      <c r="B723" t="s">
        <v>4324</v>
      </c>
      <c r="C723" t="s">
        <v>4325</v>
      </c>
      <c r="D723" t="s">
        <v>595</v>
      </c>
      <c r="E723" t="s">
        <v>4343</v>
      </c>
      <c r="F723" t="s">
        <v>4344</v>
      </c>
      <c r="G723" t="s">
        <v>595</v>
      </c>
      <c r="H723" t="s">
        <v>4345</v>
      </c>
      <c r="I723" t="s">
        <v>598</v>
      </c>
      <c r="J723">
        <v>2487550810.5178599</v>
      </c>
      <c r="K723">
        <v>4.8</v>
      </c>
      <c r="L723" t="s">
        <v>4346</v>
      </c>
      <c r="M723" t="s">
        <v>4347</v>
      </c>
    </row>
    <row r="724" spans="1:13" x14ac:dyDescent="0.4">
      <c r="A724">
        <v>200000785</v>
      </c>
      <c r="B724" t="s">
        <v>4324</v>
      </c>
      <c r="C724" t="s">
        <v>4325</v>
      </c>
      <c r="D724" t="s">
        <v>595</v>
      </c>
      <c r="E724" t="s">
        <v>4348</v>
      </c>
      <c r="F724" t="s">
        <v>4349</v>
      </c>
      <c r="G724" t="s">
        <v>595</v>
      </c>
      <c r="H724" t="s">
        <v>4350</v>
      </c>
      <c r="I724" t="s">
        <v>598</v>
      </c>
      <c r="J724">
        <v>291352881.68423998</v>
      </c>
      <c r="K724">
        <v>4.8</v>
      </c>
      <c r="L724" t="s">
        <v>4351</v>
      </c>
      <c r="M724" t="s">
        <v>4339</v>
      </c>
    </row>
    <row r="725" spans="1:13" x14ac:dyDescent="0.4">
      <c r="A725">
        <v>200000785</v>
      </c>
      <c r="B725" t="s">
        <v>4324</v>
      </c>
      <c r="C725" t="s">
        <v>4325</v>
      </c>
      <c r="D725" t="s">
        <v>595</v>
      </c>
      <c r="E725" t="s">
        <v>4352</v>
      </c>
      <c r="F725" t="s">
        <v>4353</v>
      </c>
      <c r="G725" t="s">
        <v>595</v>
      </c>
      <c r="H725" t="s">
        <v>4354</v>
      </c>
      <c r="I725" t="s">
        <v>598</v>
      </c>
      <c r="J725">
        <v>294701765.38176</v>
      </c>
      <c r="K725">
        <v>4.8</v>
      </c>
      <c r="L725" t="s">
        <v>4355</v>
      </c>
      <c r="M725" t="s">
        <v>4339</v>
      </c>
    </row>
    <row r="726" spans="1:13" x14ac:dyDescent="0.4">
      <c r="A726">
        <v>200000785</v>
      </c>
      <c r="B726" t="s">
        <v>4324</v>
      </c>
      <c r="C726" t="s">
        <v>4325</v>
      </c>
      <c r="D726" t="s">
        <v>595</v>
      </c>
      <c r="E726" t="s">
        <v>4356</v>
      </c>
      <c r="F726" t="s">
        <v>4357</v>
      </c>
      <c r="G726" t="s">
        <v>595</v>
      </c>
      <c r="H726" t="s">
        <v>4337</v>
      </c>
      <c r="I726" t="s">
        <v>598</v>
      </c>
      <c r="J726">
        <v>776606129.45488799</v>
      </c>
      <c r="K726">
        <v>4.7</v>
      </c>
      <c r="L726" t="s">
        <v>4358</v>
      </c>
      <c r="M726" t="s">
        <v>4359</v>
      </c>
    </row>
    <row r="727" spans="1:13" x14ac:dyDescent="0.4">
      <c r="A727">
        <v>200000785</v>
      </c>
      <c r="B727" t="s">
        <v>4324</v>
      </c>
      <c r="C727" t="s">
        <v>4325</v>
      </c>
      <c r="D727" t="s">
        <v>595</v>
      </c>
      <c r="E727" t="s">
        <v>4360</v>
      </c>
      <c r="F727" t="s">
        <v>4361</v>
      </c>
      <c r="G727" t="s">
        <v>595</v>
      </c>
      <c r="H727" t="s">
        <v>4362</v>
      </c>
      <c r="I727" t="s">
        <v>598</v>
      </c>
      <c r="J727">
        <v>595431521.41905606</v>
      </c>
      <c r="K727">
        <v>4.7</v>
      </c>
      <c r="L727" t="s">
        <v>4363</v>
      </c>
      <c r="M727" t="s">
        <v>4364</v>
      </c>
    </row>
    <row r="728" spans="1:13" x14ac:dyDescent="0.4">
      <c r="A728">
        <v>200000785</v>
      </c>
      <c r="B728" t="s">
        <v>4324</v>
      </c>
      <c r="C728" t="s">
        <v>4325</v>
      </c>
      <c r="D728" t="s">
        <v>595</v>
      </c>
      <c r="E728" t="s">
        <v>4365</v>
      </c>
      <c r="F728" t="s">
        <v>4366</v>
      </c>
      <c r="G728" t="s">
        <v>595</v>
      </c>
      <c r="H728" t="s">
        <v>4342</v>
      </c>
      <c r="I728" t="s">
        <v>598</v>
      </c>
      <c r="J728">
        <v>1423275571.4460001</v>
      </c>
      <c r="K728">
        <v>4.7</v>
      </c>
      <c r="L728" t="s">
        <v>4367</v>
      </c>
      <c r="M728" t="s">
        <v>4359</v>
      </c>
    </row>
    <row r="729" spans="1:13" x14ac:dyDescent="0.4">
      <c r="A729">
        <v>200000785</v>
      </c>
      <c r="B729" t="s">
        <v>4324</v>
      </c>
      <c r="C729" t="s">
        <v>4325</v>
      </c>
      <c r="D729" t="s">
        <v>595</v>
      </c>
      <c r="E729" t="s">
        <v>4368</v>
      </c>
      <c r="F729" t="s">
        <v>4369</v>
      </c>
      <c r="G729" t="s">
        <v>595</v>
      </c>
      <c r="H729" t="s">
        <v>4370</v>
      </c>
      <c r="I729" t="s">
        <v>598</v>
      </c>
      <c r="J729">
        <v>1435666441.1268201</v>
      </c>
      <c r="K729">
        <v>4.7</v>
      </c>
      <c r="L729" t="s">
        <v>4371</v>
      </c>
      <c r="M729" t="s">
        <v>4372</v>
      </c>
    </row>
    <row r="730" spans="1:13" x14ac:dyDescent="0.4">
      <c r="A730">
        <v>200000785</v>
      </c>
      <c r="B730" t="s">
        <v>4324</v>
      </c>
      <c r="C730" t="s">
        <v>4325</v>
      </c>
      <c r="D730" t="s">
        <v>595</v>
      </c>
      <c r="E730" t="s">
        <v>4373</v>
      </c>
      <c r="F730" t="s">
        <v>4374</v>
      </c>
      <c r="G730" t="s">
        <v>595</v>
      </c>
      <c r="H730" t="s">
        <v>4350</v>
      </c>
      <c r="I730" t="s">
        <v>598</v>
      </c>
      <c r="J730">
        <v>339241918.55877602</v>
      </c>
      <c r="K730">
        <v>4.7</v>
      </c>
      <c r="L730" t="s">
        <v>4375</v>
      </c>
      <c r="M730" t="s">
        <v>4359</v>
      </c>
    </row>
    <row r="731" spans="1:13" x14ac:dyDescent="0.4">
      <c r="A731">
        <v>200000785</v>
      </c>
      <c r="B731" t="s">
        <v>4324</v>
      </c>
      <c r="C731" t="s">
        <v>4325</v>
      </c>
      <c r="D731" t="s">
        <v>595</v>
      </c>
      <c r="E731" t="s">
        <v>4376</v>
      </c>
      <c r="F731" t="s">
        <v>4377</v>
      </c>
      <c r="G731" t="s">
        <v>595</v>
      </c>
      <c r="H731" t="s">
        <v>4354</v>
      </c>
      <c r="I731" t="s">
        <v>598</v>
      </c>
      <c r="J731">
        <v>336897699.97051197</v>
      </c>
      <c r="K731">
        <v>4.7</v>
      </c>
      <c r="L731" t="s">
        <v>4367</v>
      </c>
      <c r="M731" t="s">
        <v>4359</v>
      </c>
    </row>
    <row r="732" spans="1:13" x14ac:dyDescent="0.4">
      <c r="A732">
        <v>200000785</v>
      </c>
      <c r="B732" t="s">
        <v>4324</v>
      </c>
      <c r="C732" t="s">
        <v>4325</v>
      </c>
      <c r="D732" t="s">
        <v>595</v>
      </c>
      <c r="E732" t="s">
        <v>4378</v>
      </c>
      <c r="F732" t="s">
        <v>4379</v>
      </c>
      <c r="G732" t="s">
        <v>595</v>
      </c>
      <c r="H732" t="s">
        <v>4380</v>
      </c>
      <c r="I732" t="s">
        <v>598</v>
      </c>
      <c r="J732">
        <v>645999665.25160801</v>
      </c>
      <c r="K732">
        <v>4.7</v>
      </c>
      <c r="L732" t="s">
        <v>4381</v>
      </c>
      <c r="M732" t="s">
        <v>4382</v>
      </c>
    </row>
    <row r="733" spans="1:13" x14ac:dyDescent="0.4">
      <c r="A733">
        <v>200000785</v>
      </c>
      <c r="B733" t="s">
        <v>4324</v>
      </c>
      <c r="C733" t="s">
        <v>4325</v>
      </c>
      <c r="D733" t="s">
        <v>595</v>
      </c>
      <c r="E733" t="s">
        <v>4383</v>
      </c>
      <c r="F733" t="s">
        <v>4384</v>
      </c>
      <c r="G733" t="s">
        <v>595</v>
      </c>
      <c r="H733" t="s">
        <v>4385</v>
      </c>
      <c r="I733" t="s">
        <v>598</v>
      </c>
      <c r="J733">
        <v>518474174.05004603</v>
      </c>
      <c r="K733">
        <v>4.7</v>
      </c>
      <c r="L733" t="s">
        <v>4386</v>
      </c>
      <c r="M733" t="s">
        <v>4387</v>
      </c>
    </row>
    <row r="734" spans="1:13" x14ac:dyDescent="0.4">
      <c r="A734">
        <v>200000785</v>
      </c>
      <c r="B734" t="s">
        <v>4324</v>
      </c>
      <c r="C734" t="s">
        <v>4325</v>
      </c>
      <c r="D734" t="s">
        <v>595</v>
      </c>
      <c r="E734" t="s">
        <v>4388</v>
      </c>
      <c r="F734" t="s">
        <v>4389</v>
      </c>
      <c r="G734" t="s">
        <v>595</v>
      </c>
      <c r="H734" t="s">
        <v>4390</v>
      </c>
      <c r="I734" t="s">
        <v>598</v>
      </c>
      <c r="J734">
        <v>383782071.73579198</v>
      </c>
      <c r="K734">
        <v>4.7</v>
      </c>
      <c r="L734" t="s">
        <v>4358</v>
      </c>
      <c r="M734" t="s">
        <v>4391</v>
      </c>
    </row>
    <row r="735" spans="1:13" x14ac:dyDescent="0.4">
      <c r="A735">
        <v>200000785</v>
      </c>
      <c r="B735" t="s">
        <v>4324</v>
      </c>
      <c r="C735" t="s">
        <v>4325</v>
      </c>
      <c r="D735" t="s">
        <v>595</v>
      </c>
      <c r="E735" t="s">
        <v>4392</v>
      </c>
      <c r="F735" t="s">
        <v>4393</v>
      </c>
      <c r="G735" t="s">
        <v>595</v>
      </c>
      <c r="H735" t="s">
        <v>4394</v>
      </c>
      <c r="I735" t="s">
        <v>598</v>
      </c>
      <c r="J735">
        <v>471958179.491494</v>
      </c>
      <c r="K735">
        <v>4.7</v>
      </c>
      <c r="L735" t="s">
        <v>4395</v>
      </c>
      <c r="M735" t="s">
        <v>4396</v>
      </c>
    </row>
    <row r="736" spans="1:13" x14ac:dyDescent="0.4">
      <c r="A736">
        <v>200000785</v>
      </c>
      <c r="B736" t="s">
        <v>4324</v>
      </c>
      <c r="C736" t="s">
        <v>4325</v>
      </c>
      <c r="D736" t="s">
        <v>2775</v>
      </c>
      <c r="E736" t="s">
        <v>4397</v>
      </c>
      <c r="F736" t="s">
        <v>4327</v>
      </c>
      <c r="G736" t="s">
        <v>2775</v>
      </c>
      <c r="H736" t="s">
        <v>4328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4324</v>
      </c>
      <c r="C737" t="s">
        <v>4325</v>
      </c>
      <c r="D737" t="s">
        <v>2775</v>
      </c>
      <c r="E737" t="s">
        <v>4398</v>
      </c>
      <c r="F737" t="s">
        <v>4399</v>
      </c>
      <c r="G737" t="s">
        <v>2775</v>
      </c>
      <c r="H737" t="s">
        <v>4400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4324</v>
      </c>
      <c r="C738" t="s">
        <v>4325</v>
      </c>
      <c r="D738" t="s">
        <v>2775</v>
      </c>
      <c r="E738" t="s">
        <v>4401</v>
      </c>
      <c r="F738" t="s">
        <v>4402</v>
      </c>
      <c r="G738" t="s">
        <v>2775</v>
      </c>
      <c r="H738" t="s">
        <v>4403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4324</v>
      </c>
      <c r="C739" t="s">
        <v>4325</v>
      </c>
      <c r="D739" t="s">
        <v>2775</v>
      </c>
      <c r="E739" t="s">
        <v>4404</v>
      </c>
      <c r="F739" t="s">
        <v>4405</v>
      </c>
      <c r="G739" t="s">
        <v>2775</v>
      </c>
      <c r="H739" t="s">
        <v>4406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4324</v>
      </c>
      <c r="C740" t="s">
        <v>4325</v>
      </c>
      <c r="D740" t="s">
        <v>2775</v>
      </c>
      <c r="E740" t="s">
        <v>4407</v>
      </c>
      <c r="F740" t="s">
        <v>4384</v>
      </c>
      <c r="G740" t="s">
        <v>2775</v>
      </c>
      <c r="H740" t="s">
        <v>4408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4324</v>
      </c>
      <c r="C741" t="s">
        <v>4325</v>
      </c>
      <c r="D741" t="s">
        <v>2775</v>
      </c>
      <c r="E741" t="s">
        <v>4409</v>
      </c>
      <c r="F741" t="s">
        <v>4410</v>
      </c>
      <c r="G741" t="s">
        <v>2775</v>
      </c>
      <c r="H741" t="s">
        <v>4410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4324</v>
      </c>
      <c r="C742" t="s">
        <v>4325</v>
      </c>
      <c r="D742" t="s">
        <v>2775</v>
      </c>
      <c r="E742" t="s">
        <v>4411</v>
      </c>
      <c r="F742" t="s">
        <v>4412</v>
      </c>
      <c r="G742" t="s">
        <v>2775</v>
      </c>
      <c r="H742" t="s">
        <v>4413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4324</v>
      </c>
      <c r="C743" t="s">
        <v>4325</v>
      </c>
      <c r="D743" t="s">
        <v>2775</v>
      </c>
      <c r="E743" t="s">
        <v>4414</v>
      </c>
      <c r="F743" t="s">
        <v>4415</v>
      </c>
      <c r="G743" t="s">
        <v>2775</v>
      </c>
      <c r="H743" t="s">
        <v>4416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4324</v>
      </c>
      <c r="C744" t="s">
        <v>4325</v>
      </c>
      <c r="D744" t="s">
        <v>2775</v>
      </c>
      <c r="E744" t="s">
        <v>4417</v>
      </c>
      <c r="F744" t="s">
        <v>4418</v>
      </c>
      <c r="G744" t="s">
        <v>2775</v>
      </c>
      <c r="H744" t="s">
        <v>4419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4420</v>
      </c>
      <c r="D745" t="s">
        <v>595</v>
      </c>
      <c r="F745" t="s">
        <v>4421</v>
      </c>
      <c r="G745" t="s">
        <v>595</v>
      </c>
      <c r="H745" t="s">
        <v>4421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4420</v>
      </c>
      <c r="D746" t="s">
        <v>595</v>
      </c>
      <c r="F746" t="s">
        <v>4422</v>
      </c>
      <c r="G746" t="s">
        <v>595</v>
      </c>
      <c r="H746" t="s">
        <v>4422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4420</v>
      </c>
      <c r="D747" t="s">
        <v>2775</v>
      </c>
      <c r="F747" t="s">
        <v>4423</v>
      </c>
      <c r="G747" t="s">
        <v>2775</v>
      </c>
      <c r="H747" t="s">
        <v>4423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4420</v>
      </c>
      <c r="D748" t="s">
        <v>2775</v>
      </c>
      <c r="F748" t="s">
        <v>4424</v>
      </c>
      <c r="G748" t="s">
        <v>2775</v>
      </c>
      <c r="H748" t="s">
        <v>4424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4420</v>
      </c>
      <c r="D749" t="s">
        <v>2775</v>
      </c>
      <c r="F749" t="s">
        <v>4421</v>
      </c>
      <c r="G749" t="s">
        <v>2775</v>
      </c>
      <c r="H749" t="s">
        <v>4421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4420</v>
      </c>
      <c r="D750" t="s">
        <v>2775</v>
      </c>
      <c r="F750" t="s">
        <v>4422</v>
      </c>
      <c r="G750" t="s">
        <v>2775</v>
      </c>
      <c r="H750" t="s">
        <v>4422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4420</v>
      </c>
      <c r="D751" t="s">
        <v>2775</v>
      </c>
      <c r="F751" t="s">
        <v>4425</v>
      </c>
      <c r="G751" t="s">
        <v>2775</v>
      </c>
      <c r="H751" t="s">
        <v>4425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4420</v>
      </c>
      <c r="D752" t="s">
        <v>2775</v>
      </c>
      <c r="F752" t="s">
        <v>4426</v>
      </c>
      <c r="G752" t="s">
        <v>2775</v>
      </c>
      <c r="H752" t="s">
        <v>4426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4420</v>
      </c>
      <c r="D753" t="s">
        <v>2775</v>
      </c>
      <c r="F753" t="s">
        <v>4427</v>
      </c>
      <c r="G753" t="s">
        <v>2775</v>
      </c>
      <c r="H753" t="s">
        <v>4427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4420</v>
      </c>
      <c r="D754" t="s">
        <v>2775</v>
      </c>
      <c r="F754" t="s">
        <v>4428</v>
      </c>
      <c r="G754" t="s">
        <v>2775</v>
      </c>
      <c r="H754" t="s">
        <v>4428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4420</v>
      </c>
      <c r="D755" t="s">
        <v>2775</v>
      </c>
      <c r="F755" t="s">
        <v>4429</v>
      </c>
      <c r="G755" t="s">
        <v>2775</v>
      </c>
      <c r="H755" t="s">
        <v>4429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4420</v>
      </c>
      <c r="D756" t="s">
        <v>2775</v>
      </c>
      <c r="F756" t="s">
        <v>4430</v>
      </c>
      <c r="G756" t="s">
        <v>2775</v>
      </c>
      <c r="H756" t="s">
        <v>4430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4420</v>
      </c>
      <c r="D757" t="s">
        <v>2775</v>
      </c>
      <c r="F757" t="s">
        <v>4431</v>
      </c>
      <c r="G757" t="s">
        <v>2775</v>
      </c>
      <c r="H757" t="s">
        <v>4431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4420</v>
      </c>
      <c r="D758" t="s">
        <v>2775</v>
      </c>
      <c r="F758" t="s">
        <v>4432</v>
      </c>
      <c r="G758" t="s">
        <v>2775</v>
      </c>
      <c r="H758" t="s">
        <v>4432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4420</v>
      </c>
      <c r="D759" t="s">
        <v>4433</v>
      </c>
      <c r="F759" t="s">
        <v>4429</v>
      </c>
      <c r="G759" t="s">
        <v>4433</v>
      </c>
      <c r="H759" t="s">
        <v>4429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4420</v>
      </c>
      <c r="D760" t="s">
        <v>4433</v>
      </c>
      <c r="F760" t="s">
        <v>4430</v>
      </c>
      <c r="G760" t="s">
        <v>4433</v>
      </c>
      <c r="H760" t="s">
        <v>4430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4420</v>
      </c>
      <c r="D761" t="s">
        <v>4433</v>
      </c>
      <c r="F761" t="s">
        <v>4434</v>
      </c>
      <c r="G761" t="s">
        <v>4433</v>
      </c>
      <c r="H761" t="s">
        <v>4434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4435</v>
      </c>
      <c r="D762" t="s">
        <v>4433</v>
      </c>
      <c r="E762" t="s">
        <v>4436</v>
      </c>
      <c r="F762" t="s">
        <v>4437</v>
      </c>
      <c r="G762" t="s">
        <v>4433</v>
      </c>
      <c r="H762" t="s">
        <v>4438</v>
      </c>
      <c r="I762" t="s">
        <v>598</v>
      </c>
      <c r="J762">
        <v>275136829.49609601</v>
      </c>
      <c r="K762">
        <v>0</v>
      </c>
      <c r="L762" t="s">
        <v>4439</v>
      </c>
    </row>
    <row r="763" spans="1:13" x14ac:dyDescent="0.4">
      <c r="A763">
        <v>200000815</v>
      </c>
      <c r="B763" t="s">
        <v>1302</v>
      </c>
      <c r="C763" t="s">
        <v>4435</v>
      </c>
      <c r="D763" t="s">
        <v>4433</v>
      </c>
      <c r="E763" t="s">
        <v>4440</v>
      </c>
      <c r="F763" t="s">
        <v>4441</v>
      </c>
      <c r="G763" t="s">
        <v>4433</v>
      </c>
      <c r="H763" t="s">
        <v>4442</v>
      </c>
      <c r="I763" t="s">
        <v>598</v>
      </c>
      <c r="J763">
        <v>90270829.542063296</v>
      </c>
      <c r="K763">
        <v>0</v>
      </c>
      <c r="L763" t="s">
        <v>4439</v>
      </c>
    </row>
    <row r="764" spans="1:13" x14ac:dyDescent="0.4">
      <c r="A764">
        <v>200000815</v>
      </c>
      <c r="B764" t="s">
        <v>1302</v>
      </c>
      <c r="C764" t="s">
        <v>4435</v>
      </c>
      <c r="D764" t="s">
        <v>4433</v>
      </c>
      <c r="E764" t="s">
        <v>4443</v>
      </c>
      <c r="F764" t="s">
        <v>4444</v>
      </c>
      <c r="G764" t="s">
        <v>4433</v>
      </c>
      <c r="H764" t="s">
        <v>4445</v>
      </c>
      <c r="I764" t="s">
        <v>598</v>
      </c>
      <c r="J764">
        <v>1741902618.96104</v>
      </c>
      <c r="K764">
        <v>0</v>
      </c>
      <c r="L764" t="s">
        <v>4439</v>
      </c>
    </row>
    <row r="765" spans="1:13" x14ac:dyDescent="0.4">
      <c r="A765">
        <v>200000815</v>
      </c>
      <c r="B765" t="s">
        <v>1302</v>
      </c>
      <c r="C765" t="s">
        <v>4435</v>
      </c>
      <c r="D765" t="s">
        <v>4433</v>
      </c>
      <c r="E765" t="s">
        <v>4446</v>
      </c>
      <c r="F765" t="s">
        <v>4447</v>
      </c>
      <c r="G765" t="s">
        <v>4433</v>
      </c>
      <c r="H765" t="s">
        <v>4448</v>
      </c>
      <c r="I765" t="s">
        <v>598</v>
      </c>
      <c r="J765">
        <v>841356532.63393605</v>
      </c>
      <c r="K765">
        <v>0</v>
      </c>
      <c r="L765" t="s">
        <v>4439</v>
      </c>
    </row>
    <row r="766" spans="1:13" x14ac:dyDescent="0.4">
      <c r="A766">
        <v>200000818</v>
      </c>
      <c r="B766" t="s">
        <v>4449</v>
      </c>
      <c r="C766" t="s">
        <v>4450</v>
      </c>
      <c r="D766" t="s">
        <v>595</v>
      </c>
      <c r="E766" t="s">
        <v>4451</v>
      </c>
      <c r="F766" t="s">
        <v>4452</v>
      </c>
      <c r="G766" t="s">
        <v>595</v>
      </c>
      <c r="H766" t="s">
        <v>4453</v>
      </c>
      <c r="I766" t="s">
        <v>598</v>
      </c>
      <c r="J766">
        <v>7497938005.3980303</v>
      </c>
      <c r="K766">
        <v>6</v>
      </c>
      <c r="L766" t="s">
        <v>4454</v>
      </c>
      <c r="M766" t="s">
        <v>4455</v>
      </c>
    </row>
    <row r="767" spans="1:13" x14ac:dyDescent="0.4">
      <c r="A767">
        <v>200000818</v>
      </c>
      <c r="B767" t="s">
        <v>4449</v>
      </c>
      <c r="C767" t="s">
        <v>4450</v>
      </c>
      <c r="D767" t="s">
        <v>2775</v>
      </c>
      <c r="E767" t="s">
        <v>4456</v>
      </c>
      <c r="F767" t="s">
        <v>4457</v>
      </c>
      <c r="G767" t="s">
        <v>2775</v>
      </c>
      <c r="H767" t="s">
        <v>4458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4459</v>
      </c>
      <c r="C768" t="s">
        <v>4460</v>
      </c>
      <c r="D768" t="s">
        <v>595</v>
      </c>
      <c r="E768" t="s">
        <v>4461</v>
      </c>
      <c r="F768" t="s">
        <v>4462</v>
      </c>
      <c r="G768" t="s">
        <v>595</v>
      </c>
      <c r="H768" t="s">
        <v>4463</v>
      </c>
      <c r="I768" t="s">
        <v>598</v>
      </c>
      <c r="J768">
        <v>7350008981.9541702</v>
      </c>
      <c r="K768">
        <v>5.4</v>
      </c>
      <c r="L768" t="s">
        <v>4464</v>
      </c>
      <c r="M768" t="s">
        <v>4465</v>
      </c>
    </row>
    <row r="769" spans="1:13" x14ac:dyDescent="0.4">
      <c r="A769">
        <v>200000832</v>
      </c>
      <c r="B769" t="s">
        <v>4459</v>
      </c>
      <c r="C769" t="s">
        <v>4460</v>
      </c>
      <c r="D769" t="s">
        <v>595</v>
      </c>
      <c r="E769" t="s">
        <v>4466</v>
      </c>
      <c r="F769" t="s">
        <v>4467</v>
      </c>
      <c r="G769" t="s">
        <v>595</v>
      </c>
      <c r="H769" t="s">
        <v>4463</v>
      </c>
      <c r="I769" t="s">
        <v>598</v>
      </c>
      <c r="J769">
        <v>1242434131.7227099</v>
      </c>
      <c r="K769">
        <v>5.4</v>
      </c>
      <c r="L769" t="s">
        <v>4464</v>
      </c>
      <c r="M769" t="s">
        <v>4468</v>
      </c>
    </row>
    <row r="770" spans="1:13" x14ac:dyDescent="0.4">
      <c r="A770">
        <v>200000832</v>
      </c>
      <c r="B770" t="s">
        <v>4459</v>
      </c>
      <c r="C770" t="s">
        <v>4460</v>
      </c>
      <c r="D770" t="s">
        <v>595</v>
      </c>
      <c r="E770" t="s">
        <v>4469</v>
      </c>
      <c r="F770" t="s">
        <v>4470</v>
      </c>
      <c r="G770" t="s">
        <v>595</v>
      </c>
      <c r="H770" t="s">
        <v>4463</v>
      </c>
      <c r="I770" t="s">
        <v>598</v>
      </c>
      <c r="J770">
        <v>2277317365.2441301</v>
      </c>
      <c r="K770">
        <v>5.4</v>
      </c>
      <c r="L770" t="s">
        <v>4471</v>
      </c>
      <c r="M770" t="s">
        <v>4472</v>
      </c>
    </row>
    <row r="771" spans="1:13" x14ac:dyDescent="0.4">
      <c r="A771">
        <v>200000832</v>
      </c>
      <c r="B771" t="s">
        <v>4459</v>
      </c>
      <c r="C771" t="s">
        <v>4460</v>
      </c>
      <c r="D771" t="s">
        <v>595</v>
      </c>
      <c r="E771" t="s">
        <v>4473</v>
      </c>
      <c r="F771" t="s">
        <v>4474</v>
      </c>
      <c r="G771" t="s">
        <v>595</v>
      </c>
      <c r="H771" t="s">
        <v>4463</v>
      </c>
      <c r="I771" t="s">
        <v>598</v>
      </c>
      <c r="J771">
        <v>32704443113.4086</v>
      </c>
      <c r="K771">
        <v>4.4000000000000004</v>
      </c>
      <c r="L771" t="s">
        <v>4475</v>
      </c>
      <c r="M771" t="s">
        <v>4472</v>
      </c>
    </row>
    <row r="772" spans="1:13" x14ac:dyDescent="0.4">
      <c r="A772">
        <v>200000832</v>
      </c>
      <c r="B772" t="s">
        <v>4459</v>
      </c>
      <c r="C772" t="s">
        <v>4460</v>
      </c>
      <c r="D772" t="s">
        <v>2775</v>
      </c>
      <c r="E772" t="s">
        <v>4476</v>
      </c>
      <c r="F772" t="s">
        <v>4477</v>
      </c>
      <c r="G772" t="s">
        <v>2775</v>
      </c>
      <c r="H772" t="s">
        <v>4463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4478</v>
      </c>
      <c r="D773" t="s">
        <v>595</v>
      </c>
      <c r="E773" t="s">
        <v>4479</v>
      </c>
      <c r="F773" t="s">
        <v>4480</v>
      </c>
      <c r="G773" t="s">
        <v>595</v>
      </c>
      <c r="H773" t="s">
        <v>4481</v>
      </c>
      <c r="I773" t="s">
        <v>733</v>
      </c>
      <c r="J773">
        <v>43169999987.174202</v>
      </c>
      <c r="K773">
        <v>13</v>
      </c>
      <c r="L773" t="s">
        <v>4482</v>
      </c>
      <c r="M773" t="s">
        <v>4483</v>
      </c>
    </row>
    <row r="774" spans="1:13" x14ac:dyDescent="0.4">
      <c r="A774">
        <v>200000845</v>
      </c>
      <c r="B774" t="s">
        <v>1333</v>
      </c>
      <c r="C774" t="s">
        <v>4484</v>
      </c>
      <c r="D774" t="s">
        <v>2775</v>
      </c>
      <c r="E774" t="s">
        <v>4485</v>
      </c>
      <c r="F774" t="s">
        <v>4486</v>
      </c>
      <c r="G774" t="s">
        <v>2775</v>
      </c>
      <c r="H774" t="s">
        <v>4487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4488</v>
      </c>
      <c r="D775" t="s">
        <v>2775</v>
      </c>
      <c r="F775" t="s">
        <v>4489</v>
      </c>
      <c r="G775" t="s">
        <v>2775</v>
      </c>
      <c r="H775" t="s">
        <v>4489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4488</v>
      </c>
      <c r="D776" t="s">
        <v>2775</v>
      </c>
      <c r="F776" t="s">
        <v>4490</v>
      </c>
      <c r="G776" t="s">
        <v>2775</v>
      </c>
      <c r="H776" t="s">
        <v>4490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4488</v>
      </c>
      <c r="D777" t="s">
        <v>2775</v>
      </c>
      <c r="F777" t="s">
        <v>4491</v>
      </c>
      <c r="G777" t="s">
        <v>2775</v>
      </c>
      <c r="H777" t="s">
        <v>4491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4488</v>
      </c>
      <c r="D778" t="s">
        <v>2775</v>
      </c>
      <c r="F778" t="s">
        <v>4492</v>
      </c>
      <c r="G778" t="s">
        <v>2775</v>
      </c>
      <c r="H778" t="s">
        <v>4492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4488</v>
      </c>
      <c r="D779" t="s">
        <v>2775</v>
      </c>
      <c r="F779" t="s">
        <v>4493</v>
      </c>
      <c r="G779" t="s">
        <v>2775</v>
      </c>
      <c r="H779" t="s">
        <v>4493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4488</v>
      </c>
      <c r="D780" t="s">
        <v>2775</v>
      </c>
      <c r="F780" t="s">
        <v>4494</v>
      </c>
      <c r="G780" t="s">
        <v>2775</v>
      </c>
      <c r="H780" t="s">
        <v>4494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4488</v>
      </c>
      <c r="D781" t="s">
        <v>2775</v>
      </c>
      <c r="F781" t="s">
        <v>4495</v>
      </c>
      <c r="G781" t="s">
        <v>2775</v>
      </c>
      <c r="H781" t="s">
        <v>4495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4496</v>
      </c>
      <c r="C782" t="s">
        <v>4497</v>
      </c>
      <c r="D782" t="s">
        <v>595</v>
      </c>
      <c r="E782" t="s">
        <v>4498</v>
      </c>
      <c r="F782" t="s">
        <v>4499</v>
      </c>
      <c r="G782" t="s">
        <v>595</v>
      </c>
      <c r="H782" t="s">
        <v>4500</v>
      </c>
      <c r="I782" t="s">
        <v>598</v>
      </c>
      <c r="J782">
        <v>13096862742.5065</v>
      </c>
      <c r="K782">
        <v>3.57</v>
      </c>
      <c r="L782" t="s">
        <v>4501</v>
      </c>
      <c r="M782" t="s">
        <v>3937</v>
      </c>
    </row>
    <row r="783" spans="1:13" x14ac:dyDescent="0.4">
      <c r="A783">
        <v>200000855</v>
      </c>
      <c r="B783" t="s">
        <v>4496</v>
      </c>
      <c r="C783" t="s">
        <v>4497</v>
      </c>
      <c r="D783" t="s">
        <v>595</v>
      </c>
      <c r="E783" t="s">
        <v>4502</v>
      </c>
      <c r="F783" t="s">
        <v>4503</v>
      </c>
      <c r="G783" t="s">
        <v>595</v>
      </c>
      <c r="H783" t="s">
        <v>4500</v>
      </c>
      <c r="I783" t="s">
        <v>598</v>
      </c>
      <c r="J783">
        <v>10477490195</v>
      </c>
      <c r="K783">
        <v>7.55</v>
      </c>
      <c r="L783" t="s">
        <v>4504</v>
      </c>
      <c r="M783" t="s">
        <v>4505</v>
      </c>
    </row>
    <row r="784" spans="1:13" x14ac:dyDescent="0.4">
      <c r="A784">
        <v>200000855</v>
      </c>
      <c r="B784" t="s">
        <v>4496</v>
      </c>
      <c r="C784" t="s">
        <v>4497</v>
      </c>
      <c r="D784" t="s">
        <v>2775</v>
      </c>
      <c r="E784" t="s">
        <v>4506</v>
      </c>
      <c r="F784" t="s">
        <v>4507</v>
      </c>
      <c r="G784" t="s">
        <v>2775</v>
      </c>
      <c r="H784" t="s">
        <v>4507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4508</v>
      </c>
      <c r="D785" t="s">
        <v>595</v>
      </c>
      <c r="F785" t="s">
        <v>4509</v>
      </c>
      <c r="G785" t="s">
        <v>595</v>
      </c>
      <c r="H785" t="s">
        <v>4510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4508</v>
      </c>
      <c r="D786" t="s">
        <v>595</v>
      </c>
      <c r="F786" t="s">
        <v>4511</v>
      </c>
      <c r="G786" t="s">
        <v>595</v>
      </c>
      <c r="H786" t="s">
        <v>4510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4508</v>
      </c>
      <c r="D787" t="s">
        <v>2775</v>
      </c>
      <c r="F787" t="s">
        <v>4512</v>
      </c>
      <c r="G787" t="s">
        <v>2775</v>
      </c>
      <c r="H787" t="s">
        <v>4512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4508</v>
      </c>
      <c r="D788" t="s">
        <v>2775</v>
      </c>
      <c r="F788" t="s">
        <v>4513</v>
      </c>
      <c r="G788" t="s">
        <v>2775</v>
      </c>
      <c r="H788" t="s">
        <v>4513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4508</v>
      </c>
      <c r="D789" t="s">
        <v>2775</v>
      </c>
      <c r="F789" t="s">
        <v>4514</v>
      </c>
      <c r="G789" t="s">
        <v>2775</v>
      </c>
      <c r="H789" t="s">
        <v>4514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4508</v>
      </c>
      <c r="D790" t="s">
        <v>2775</v>
      </c>
      <c r="F790" t="s">
        <v>4515</v>
      </c>
      <c r="G790" t="s">
        <v>2775</v>
      </c>
      <c r="H790" t="s">
        <v>4515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4508</v>
      </c>
      <c r="D791" t="s">
        <v>2775</v>
      </c>
      <c r="F791" t="s">
        <v>4516</v>
      </c>
      <c r="G791" t="s">
        <v>2775</v>
      </c>
      <c r="H791" t="s">
        <v>4516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4508</v>
      </c>
      <c r="D792" t="s">
        <v>2775</v>
      </c>
      <c r="F792" t="s">
        <v>4517</v>
      </c>
      <c r="G792" t="s">
        <v>2775</v>
      </c>
      <c r="H792" t="s">
        <v>4517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4508</v>
      </c>
      <c r="D793" t="s">
        <v>2775</v>
      </c>
      <c r="F793" t="s">
        <v>4518</v>
      </c>
      <c r="G793" t="s">
        <v>2775</v>
      </c>
      <c r="H793" t="s">
        <v>4518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4508</v>
      </c>
      <c r="D794" t="s">
        <v>2775</v>
      </c>
      <c r="F794" t="s">
        <v>4519</v>
      </c>
      <c r="G794" t="s">
        <v>2775</v>
      </c>
      <c r="H794" t="s">
        <v>4519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4508</v>
      </c>
      <c r="D795" t="s">
        <v>2775</v>
      </c>
      <c r="F795" t="s">
        <v>4520</v>
      </c>
      <c r="G795" t="s">
        <v>2775</v>
      </c>
      <c r="H795" t="s">
        <v>4520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4508</v>
      </c>
      <c r="D796" t="s">
        <v>2775</v>
      </c>
      <c r="F796" t="s">
        <v>4521</v>
      </c>
      <c r="G796" t="s">
        <v>2775</v>
      </c>
      <c r="H796" t="s">
        <v>4521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4508</v>
      </c>
      <c r="D797" t="s">
        <v>2775</v>
      </c>
      <c r="F797" t="s">
        <v>4522</v>
      </c>
      <c r="G797" t="s">
        <v>2775</v>
      </c>
      <c r="H797" t="s">
        <v>4522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4508</v>
      </c>
      <c r="D798" t="s">
        <v>2775</v>
      </c>
      <c r="F798" t="s">
        <v>4523</v>
      </c>
      <c r="G798" t="s">
        <v>2775</v>
      </c>
      <c r="H798" t="s">
        <v>4523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4508</v>
      </c>
      <c r="D799" t="s">
        <v>2775</v>
      </c>
      <c r="F799" t="s">
        <v>4524</v>
      </c>
      <c r="G799" t="s">
        <v>2775</v>
      </c>
      <c r="H799" t="s">
        <v>4524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4508</v>
      </c>
      <c r="D800" t="s">
        <v>2775</v>
      </c>
      <c r="F800" t="s">
        <v>4525</v>
      </c>
      <c r="G800" t="s">
        <v>2775</v>
      </c>
      <c r="H800" t="s">
        <v>4525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4508</v>
      </c>
      <c r="D801" t="s">
        <v>2775</v>
      </c>
      <c r="F801" t="s">
        <v>4526</v>
      </c>
      <c r="G801" t="s">
        <v>2775</v>
      </c>
      <c r="H801" t="s">
        <v>4526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4508</v>
      </c>
      <c r="D802" t="s">
        <v>4433</v>
      </c>
      <c r="F802" t="s">
        <v>4518</v>
      </c>
      <c r="G802" t="s">
        <v>4433</v>
      </c>
      <c r="H802" t="s">
        <v>4518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4508</v>
      </c>
      <c r="D803" t="s">
        <v>4433</v>
      </c>
      <c r="F803" t="s">
        <v>4527</v>
      </c>
      <c r="G803" t="s">
        <v>4433</v>
      </c>
      <c r="H803" t="s">
        <v>4527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4508</v>
      </c>
      <c r="D804" t="s">
        <v>4433</v>
      </c>
      <c r="F804" t="s">
        <v>4521</v>
      </c>
      <c r="G804" t="s">
        <v>4433</v>
      </c>
      <c r="H804" t="s">
        <v>4521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4508</v>
      </c>
      <c r="D805" t="s">
        <v>4433</v>
      </c>
      <c r="F805" t="s">
        <v>4522</v>
      </c>
      <c r="G805" t="s">
        <v>4433</v>
      </c>
      <c r="H805" t="s">
        <v>4522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4508</v>
      </c>
      <c r="D806" t="s">
        <v>4433</v>
      </c>
      <c r="F806" t="s">
        <v>4524</v>
      </c>
      <c r="G806" t="s">
        <v>4433</v>
      </c>
      <c r="H806" t="s">
        <v>4524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4508</v>
      </c>
      <c r="D807" t="s">
        <v>4433</v>
      </c>
      <c r="F807" t="s">
        <v>4526</v>
      </c>
      <c r="G807" t="s">
        <v>4433</v>
      </c>
      <c r="H807" t="s">
        <v>4526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4528</v>
      </c>
      <c r="C808" t="s">
        <v>4529</v>
      </c>
      <c r="D808" t="s">
        <v>2775</v>
      </c>
      <c r="E808" t="s">
        <v>4530</v>
      </c>
      <c r="F808" t="s">
        <v>4531</v>
      </c>
      <c r="G808" t="s">
        <v>2775</v>
      </c>
      <c r="H808" t="s">
        <v>4531</v>
      </c>
      <c r="I808" t="s">
        <v>4532</v>
      </c>
      <c r="J808">
        <v>6997667.5579285379</v>
      </c>
    </row>
    <row r="809" spans="1:13" x14ac:dyDescent="0.4">
      <c r="A809">
        <v>200000920</v>
      </c>
      <c r="B809" t="s">
        <v>4528</v>
      </c>
      <c r="C809" t="s">
        <v>4529</v>
      </c>
      <c r="D809" t="s">
        <v>2775</v>
      </c>
      <c r="E809" t="s">
        <v>4533</v>
      </c>
      <c r="F809" t="s">
        <v>4534</v>
      </c>
      <c r="G809" t="s">
        <v>2775</v>
      </c>
      <c r="H809" t="s">
        <v>4534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4528</v>
      </c>
      <c r="C810" t="s">
        <v>4529</v>
      </c>
      <c r="D810" t="s">
        <v>2775</v>
      </c>
      <c r="E810" t="s">
        <v>4533</v>
      </c>
      <c r="F810" t="s">
        <v>4535</v>
      </c>
      <c r="G810" t="s">
        <v>2775</v>
      </c>
      <c r="H810" t="s">
        <v>4535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4528</v>
      </c>
      <c r="C811" t="s">
        <v>4529</v>
      </c>
      <c r="D811" t="s">
        <v>2775</v>
      </c>
      <c r="E811" t="s">
        <v>4536</v>
      </c>
      <c r="F811" t="s">
        <v>4537</v>
      </c>
      <c r="G811" t="s">
        <v>2775</v>
      </c>
      <c r="H811" t="s">
        <v>4537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4528</v>
      </c>
      <c r="C812" t="s">
        <v>4529</v>
      </c>
      <c r="D812" t="s">
        <v>2775</v>
      </c>
      <c r="E812" t="s">
        <v>4533</v>
      </c>
      <c r="F812" t="s">
        <v>4538</v>
      </c>
      <c r="G812" t="s">
        <v>2775</v>
      </c>
      <c r="H812" t="s">
        <v>4538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4528</v>
      </c>
      <c r="C813" t="s">
        <v>4529</v>
      </c>
      <c r="D813" t="s">
        <v>2775</v>
      </c>
      <c r="E813" t="s">
        <v>4539</v>
      </c>
      <c r="F813" t="s">
        <v>4540</v>
      </c>
      <c r="G813" t="s">
        <v>2775</v>
      </c>
      <c r="H813" t="s">
        <v>4540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4528</v>
      </c>
      <c r="C814" t="s">
        <v>4529</v>
      </c>
      <c r="D814" t="s">
        <v>2775</v>
      </c>
      <c r="E814" t="s">
        <v>4541</v>
      </c>
      <c r="F814" t="s">
        <v>4542</v>
      </c>
      <c r="G814" t="s">
        <v>2775</v>
      </c>
      <c r="H814" t="s">
        <v>4542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4528</v>
      </c>
      <c r="C815" t="s">
        <v>4529</v>
      </c>
      <c r="D815" t="s">
        <v>2775</v>
      </c>
      <c r="E815" t="s">
        <v>4543</v>
      </c>
      <c r="F815" t="s">
        <v>4539</v>
      </c>
      <c r="G815" t="s">
        <v>2775</v>
      </c>
      <c r="H815" t="s">
        <v>4539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4528</v>
      </c>
      <c r="C816" t="s">
        <v>4529</v>
      </c>
      <c r="D816" t="s">
        <v>2775</v>
      </c>
      <c r="E816" t="s">
        <v>4544</v>
      </c>
      <c r="F816" t="s">
        <v>4545</v>
      </c>
      <c r="G816" t="s">
        <v>2775</v>
      </c>
      <c r="H816" t="s">
        <v>4545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4528</v>
      </c>
      <c r="C817" t="s">
        <v>4529</v>
      </c>
      <c r="D817" t="s">
        <v>2775</v>
      </c>
      <c r="E817" t="s">
        <v>4544</v>
      </c>
      <c r="F817" t="s">
        <v>4546</v>
      </c>
      <c r="G817" t="s">
        <v>2775</v>
      </c>
      <c r="H817" t="s">
        <v>4546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4528</v>
      </c>
      <c r="C818" t="s">
        <v>4529</v>
      </c>
      <c r="D818" t="s">
        <v>2775</v>
      </c>
      <c r="E818" t="s">
        <v>4533</v>
      </c>
      <c r="F818" t="s">
        <v>4547</v>
      </c>
      <c r="G818" t="s">
        <v>2775</v>
      </c>
      <c r="H818" t="s">
        <v>4547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4528</v>
      </c>
      <c r="C819" t="s">
        <v>4529</v>
      </c>
      <c r="D819" t="s">
        <v>2775</v>
      </c>
      <c r="E819" t="s">
        <v>4530</v>
      </c>
      <c r="F819" t="s">
        <v>4548</v>
      </c>
      <c r="G819" t="s">
        <v>2775</v>
      </c>
      <c r="H819" t="s">
        <v>4548</v>
      </c>
      <c r="I819" t="s">
        <v>4532</v>
      </c>
      <c r="J819">
        <v>24590199.253377881</v>
      </c>
    </row>
    <row r="820" spans="1:10" x14ac:dyDescent="0.4">
      <c r="A820">
        <v>200000920</v>
      </c>
      <c r="B820" t="s">
        <v>4528</v>
      </c>
      <c r="C820" t="s">
        <v>4529</v>
      </c>
      <c r="D820" t="s">
        <v>2775</v>
      </c>
      <c r="E820" t="s">
        <v>4549</v>
      </c>
      <c r="F820" t="s">
        <v>4550</v>
      </c>
      <c r="G820" t="s">
        <v>2775</v>
      </c>
      <c r="H820" t="s">
        <v>4550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4528</v>
      </c>
      <c r="C821" t="s">
        <v>4529</v>
      </c>
      <c r="D821" t="s">
        <v>2775</v>
      </c>
      <c r="E821" t="s">
        <v>4543</v>
      </c>
      <c r="F821" t="s">
        <v>4551</v>
      </c>
      <c r="G821" t="s">
        <v>2775</v>
      </c>
      <c r="H821" t="s">
        <v>4551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4528</v>
      </c>
      <c r="C822" t="s">
        <v>4529</v>
      </c>
      <c r="D822" t="s">
        <v>2775</v>
      </c>
      <c r="E822" t="s">
        <v>4539</v>
      </c>
      <c r="F822" t="s">
        <v>4552</v>
      </c>
      <c r="G822" t="s">
        <v>2775</v>
      </c>
      <c r="H822" t="s">
        <v>4552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4528</v>
      </c>
      <c r="C823" t="s">
        <v>4529</v>
      </c>
      <c r="D823" t="s">
        <v>2775</v>
      </c>
      <c r="E823" t="s">
        <v>4553</v>
      </c>
      <c r="F823" t="s">
        <v>4554</v>
      </c>
      <c r="G823" t="s">
        <v>2775</v>
      </c>
      <c r="H823" t="s">
        <v>4554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4528</v>
      </c>
      <c r="C824" t="s">
        <v>4529</v>
      </c>
      <c r="D824" t="s">
        <v>2775</v>
      </c>
      <c r="E824" t="s">
        <v>4536</v>
      </c>
      <c r="F824" t="s">
        <v>4555</v>
      </c>
      <c r="G824" t="s">
        <v>2775</v>
      </c>
      <c r="H824" t="s">
        <v>4555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4528</v>
      </c>
      <c r="C825" t="s">
        <v>4529</v>
      </c>
      <c r="D825" t="s">
        <v>2775</v>
      </c>
      <c r="E825" t="s">
        <v>4544</v>
      </c>
      <c r="F825" t="s">
        <v>4556</v>
      </c>
      <c r="G825" t="s">
        <v>2775</v>
      </c>
      <c r="H825" t="s">
        <v>4556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4528</v>
      </c>
      <c r="C826" t="s">
        <v>4529</v>
      </c>
      <c r="D826" t="s">
        <v>2775</v>
      </c>
      <c r="E826" t="s">
        <v>4557</v>
      </c>
      <c r="F826" t="s">
        <v>4558</v>
      </c>
      <c r="G826" t="s">
        <v>2775</v>
      </c>
      <c r="H826" t="s">
        <v>4558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4528</v>
      </c>
      <c r="C827" t="s">
        <v>4529</v>
      </c>
      <c r="D827" t="s">
        <v>2775</v>
      </c>
      <c r="E827" t="s">
        <v>4553</v>
      </c>
      <c r="F827" t="s">
        <v>4559</v>
      </c>
      <c r="G827" t="s">
        <v>2775</v>
      </c>
      <c r="H827" t="s">
        <v>4559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4528</v>
      </c>
      <c r="C828" t="s">
        <v>4529</v>
      </c>
      <c r="D828" t="s">
        <v>2775</v>
      </c>
      <c r="E828" t="s">
        <v>4544</v>
      </c>
      <c r="F828" t="s">
        <v>4560</v>
      </c>
      <c r="G828" t="s">
        <v>2775</v>
      </c>
      <c r="H828" t="s">
        <v>4560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4528</v>
      </c>
      <c r="C829" t="s">
        <v>4529</v>
      </c>
      <c r="D829" t="s">
        <v>2775</v>
      </c>
      <c r="E829" t="s">
        <v>4544</v>
      </c>
      <c r="F829" t="s">
        <v>4561</v>
      </c>
      <c r="G829" t="s">
        <v>2775</v>
      </c>
      <c r="H829" t="s">
        <v>4561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4528</v>
      </c>
      <c r="C830" t="s">
        <v>4529</v>
      </c>
      <c r="D830" t="s">
        <v>2775</v>
      </c>
      <c r="E830" t="s">
        <v>4557</v>
      </c>
      <c r="F830" t="s">
        <v>4562</v>
      </c>
      <c r="G830" t="s">
        <v>2775</v>
      </c>
      <c r="H830" t="s">
        <v>4562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4528</v>
      </c>
      <c r="C831" t="s">
        <v>4529</v>
      </c>
      <c r="D831" t="s">
        <v>2775</v>
      </c>
      <c r="E831" t="s">
        <v>4536</v>
      </c>
      <c r="F831" t="s">
        <v>4563</v>
      </c>
      <c r="G831" t="s">
        <v>2775</v>
      </c>
      <c r="H831" t="s">
        <v>4563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4528</v>
      </c>
      <c r="C832" t="s">
        <v>4529</v>
      </c>
      <c r="D832" t="s">
        <v>2775</v>
      </c>
      <c r="E832" t="s">
        <v>4543</v>
      </c>
      <c r="F832" t="s">
        <v>4564</v>
      </c>
      <c r="G832" t="s">
        <v>2775</v>
      </c>
      <c r="H832" t="s">
        <v>4564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4528</v>
      </c>
      <c r="C833" t="s">
        <v>4529</v>
      </c>
      <c r="D833" t="s">
        <v>2775</v>
      </c>
      <c r="E833" t="s">
        <v>4557</v>
      </c>
      <c r="F833" t="s">
        <v>4565</v>
      </c>
      <c r="G833" t="s">
        <v>2775</v>
      </c>
      <c r="H833" t="s">
        <v>4565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4528</v>
      </c>
      <c r="C834" t="s">
        <v>4529</v>
      </c>
      <c r="D834" t="s">
        <v>2775</v>
      </c>
      <c r="E834" t="s">
        <v>4553</v>
      </c>
      <c r="F834" t="s">
        <v>4566</v>
      </c>
      <c r="G834" t="s">
        <v>2775</v>
      </c>
      <c r="H834" t="s">
        <v>4566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4528</v>
      </c>
      <c r="C835" t="s">
        <v>4529</v>
      </c>
      <c r="D835" t="s">
        <v>2775</v>
      </c>
      <c r="E835" t="s">
        <v>4536</v>
      </c>
      <c r="F835" t="s">
        <v>4567</v>
      </c>
      <c r="G835" t="s">
        <v>2775</v>
      </c>
      <c r="H835" t="s">
        <v>4567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4528</v>
      </c>
      <c r="C836" t="s">
        <v>4529</v>
      </c>
      <c r="D836" t="s">
        <v>2775</v>
      </c>
      <c r="E836" t="s">
        <v>4533</v>
      </c>
      <c r="F836" t="s">
        <v>4568</v>
      </c>
      <c r="G836" t="s">
        <v>2775</v>
      </c>
      <c r="H836" t="s">
        <v>4568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4528</v>
      </c>
      <c r="C837" t="s">
        <v>4529</v>
      </c>
      <c r="D837" t="s">
        <v>2775</v>
      </c>
      <c r="E837" t="s">
        <v>4539</v>
      </c>
      <c r="F837" t="s">
        <v>4569</v>
      </c>
      <c r="G837" t="s">
        <v>2775</v>
      </c>
      <c r="H837" t="s">
        <v>4569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4528</v>
      </c>
      <c r="C838" t="s">
        <v>4529</v>
      </c>
      <c r="D838" t="s">
        <v>2775</v>
      </c>
      <c r="E838" t="s">
        <v>4544</v>
      </c>
      <c r="F838" t="s">
        <v>4570</v>
      </c>
      <c r="G838" t="s">
        <v>2775</v>
      </c>
      <c r="H838" t="s">
        <v>4570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4528</v>
      </c>
      <c r="C839" t="s">
        <v>4529</v>
      </c>
      <c r="D839" t="s">
        <v>2775</v>
      </c>
      <c r="E839" t="s">
        <v>4553</v>
      </c>
      <c r="F839" t="s">
        <v>4571</v>
      </c>
      <c r="G839" t="s">
        <v>2775</v>
      </c>
      <c r="H839" t="s">
        <v>4571</v>
      </c>
      <c r="I839" t="s">
        <v>733</v>
      </c>
      <c r="J839">
        <v>0</v>
      </c>
    </row>
    <row r="840" spans="1:10" x14ac:dyDescent="0.4">
      <c r="A840">
        <v>200000920</v>
      </c>
      <c r="B840" t="s">
        <v>4528</v>
      </c>
      <c r="C840" t="s">
        <v>4529</v>
      </c>
      <c r="D840" t="s">
        <v>2775</v>
      </c>
      <c r="E840" t="s">
        <v>4544</v>
      </c>
      <c r="F840" t="s">
        <v>4572</v>
      </c>
      <c r="G840" t="s">
        <v>2775</v>
      </c>
      <c r="H840" t="s">
        <v>4572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4528</v>
      </c>
      <c r="C841" t="s">
        <v>4529</v>
      </c>
      <c r="D841" t="s">
        <v>2775</v>
      </c>
      <c r="E841" t="s">
        <v>4536</v>
      </c>
      <c r="F841" t="s">
        <v>4573</v>
      </c>
      <c r="G841" t="s">
        <v>2775</v>
      </c>
      <c r="H841" t="s">
        <v>4573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4528</v>
      </c>
      <c r="C842" t="s">
        <v>4529</v>
      </c>
      <c r="D842" t="s">
        <v>2775</v>
      </c>
      <c r="E842" t="s">
        <v>4536</v>
      </c>
      <c r="F842" t="s">
        <v>4574</v>
      </c>
      <c r="G842" t="s">
        <v>2775</v>
      </c>
      <c r="H842" t="s">
        <v>4574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4528</v>
      </c>
      <c r="C843" t="s">
        <v>4529</v>
      </c>
      <c r="D843" t="s">
        <v>2775</v>
      </c>
      <c r="E843" t="s">
        <v>4539</v>
      </c>
      <c r="F843" t="s">
        <v>4575</v>
      </c>
      <c r="G843" t="s">
        <v>2775</v>
      </c>
      <c r="H843" t="s">
        <v>4575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4528</v>
      </c>
      <c r="C844" t="s">
        <v>4529</v>
      </c>
      <c r="D844" t="s">
        <v>2775</v>
      </c>
      <c r="E844" t="s">
        <v>4536</v>
      </c>
      <c r="F844" t="s">
        <v>4576</v>
      </c>
      <c r="G844" t="s">
        <v>2775</v>
      </c>
      <c r="H844" t="s">
        <v>4576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4528</v>
      </c>
      <c r="C845" t="s">
        <v>4529</v>
      </c>
      <c r="D845" t="s">
        <v>2775</v>
      </c>
      <c r="E845" t="s">
        <v>4557</v>
      </c>
      <c r="F845" t="s">
        <v>4577</v>
      </c>
      <c r="G845" t="s">
        <v>2775</v>
      </c>
      <c r="H845" t="s">
        <v>4577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4528</v>
      </c>
      <c r="C846" t="s">
        <v>4529</v>
      </c>
      <c r="D846" t="s">
        <v>2775</v>
      </c>
      <c r="E846" t="s">
        <v>4544</v>
      </c>
      <c r="F846" t="s">
        <v>4578</v>
      </c>
      <c r="G846" t="s">
        <v>2775</v>
      </c>
      <c r="H846" t="s">
        <v>4578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4528</v>
      </c>
      <c r="C847" t="s">
        <v>4529</v>
      </c>
      <c r="D847" t="s">
        <v>2775</v>
      </c>
      <c r="E847" t="s">
        <v>4544</v>
      </c>
      <c r="F847" t="s">
        <v>4579</v>
      </c>
      <c r="G847" t="s">
        <v>2775</v>
      </c>
      <c r="H847" t="s">
        <v>4579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4528</v>
      </c>
      <c r="C848" t="s">
        <v>4529</v>
      </c>
      <c r="D848" t="s">
        <v>2775</v>
      </c>
      <c r="E848" t="s">
        <v>4536</v>
      </c>
      <c r="F848" t="s">
        <v>4580</v>
      </c>
      <c r="G848" t="s">
        <v>2775</v>
      </c>
      <c r="H848" t="s">
        <v>4580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4528</v>
      </c>
      <c r="C849" t="s">
        <v>4529</v>
      </c>
      <c r="D849" t="s">
        <v>2775</v>
      </c>
      <c r="E849" t="s">
        <v>4557</v>
      </c>
      <c r="F849" t="s">
        <v>4581</v>
      </c>
      <c r="G849" t="s">
        <v>2775</v>
      </c>
      <c r="H849" t="s">
        <v>4581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4528</v>
      </c>
      <c r="C850" t="s">
        <v>4529</v>
      </c>
      <c r="D850" t="s">
        <v>2775</v>
      </c>
      <c r="E850" t="s">
        <v>4557</v>
      </c>
      <c r="F850" t="s">
        <v>4582</v>
      </c>
      <c r="G850" t="s">
        <v>2775</v>
      </c>
      <c r="H850" t="s">
        <v>4582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4528</v>
      </c>
      <c r="C851" t="s">
        <v>4529</v>
      </c>
      <c r="D851" t="s">
        <v>2775</v>
      </c>
      <c r="E851" t="s">
        <v>4541</v>
      </c>
      <c r="F851" t="s">
        <v>4583</v>
      </c>
      <c r="G851" t="s">
        <v>2775</v>
      </c>
      <c r="H851" t="s">
        <v>4583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4528</v>
      </c>
      <c r="C852" t="s">
        <v>4529</v>
      </c>
      <c r="D852" t="s">
        <v>2775</v>
      </c>
      <c r="E852" t="s">
        <v>4557</v>
      </c>
      <c r="F852" t="s">
        <v>4584</v>
      </c>
      <c r="G852" t="s">
        <v>2775</v>
      </c>
      <c r="H852" t="s">
        <v>4584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4528</v>
      </c>
      <c r="C853" t="s">
        <v>4529</v>
      </c>
      <c r="D853" t="s">
        <v>2775</v>
      </c>
      <c r="E853" t="s">
        <v>4557</v>
      </c>
      <c r="F853" t="s">
        <v>4585</v>
      </c>
      <c r="G853" t="s">
        <v>2775</v>
      </c>
      <c r="H853" t="s">
        <v>4585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4528</v>
      </c>
      <c r="C854" t="s">
        <v>4529</v>
      </c>
      <c r="D854" t="s">
        <v>2775</v>
      </c>
      <c r="E854" t="s">
        <v>4544</v>
      </c>
      <c r="F854" t="s">
        <v>4586</v>
      </c>
      <c r="G854" t="s">
        <v>2775</v>
      </c>
      <c r="H854" t="s">
        <v>4586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4528</v>
      </c>
      <c r="C855" t="s">
        <v>4529</v>
      </c>
      <c r="D855" t="s">
        <v>2775</v>
      </c>
      <c r="E855" t="s">
        <v>4541</v>
      </c>
      <c r="F855" t="s">
        <v>4587</v>
      </c>
      <c r="G855" t="s">
        <v>2775</v>
      </c>
      <c r="H855" t="s">
        <v>4587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4528</v>
      </c>
      <c r="C856" t="s">
        <v>4529</v>
      </c>
      <c r="D856" t="s">
        <v>2775</v>
      </c>
      <c r="E856" t="s">
        <v>4544</v>
      </c>
      <c r="F856" t="s">
        <v>4588</v>
      </c>
      <c r="G856" t="s">
        <v>2775</v>
      </c>
      <c r="H856" t="s">
        <v>4588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4528</v>
      </c>
      <c r="C857" t="s">
        <v>4529</v>
      </c>
      <c r="D857" t="s">
        <v>2775</v>
      </c>
      <c r="E857" t="s">
        <v>4553</v>
      </c>
      <c r="F857" t="s">
        <v>4589</v>
      </c>
      <c r="G857" t="s">
        <v>2775</v>
      </c>
      <c r="H857" t="s">
        <v>4589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4528</v>
      </c>
      <c r="C858" t="s">
        <v>4529</v>
      </c>
      <c r="D858" t="s">
        <v>2775</v>
      </c>
      <c r="E858" t="s">
        <v>4533</v>
      </c>
      <c r="F858" t="s">
        <v>4590</v>
      </c>
      <c r="G858" t="s">
        <v>2775</v>
      </c>
      <c r="H858" t="s">
        <v>4590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4528</v>
      </c>
      <c r="C859" t="s">
        <v>4529</v>
      </c>
      <c r="D859" t="s">
        <v>2775</v>
      </c>
      <c r="E859" t="s">
        <v>4553</v>
      </c>
      <c r="F859" t="s">
        <v>4591</v>
      </c>
      <c r="G859" t="s">
        <v>2775</v>
      </c>
      <c r="H859" t="s">
        <v>4591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4528</v>
      </c>
      <c r="C860" t="s">
        <v>4529</v>
      </c>
      <c r="D860" t="s">
        <v>2775</v>
      </c>
      <c r="E860" t="s">
        <v>4536</v>
      </c>
      <c r="F860" t="s">
        <v>4592</v>
      </c>
      <c r="G860" t="s">
        <v>2775</v>
      </c>
      <c r="H860" t="s">
        <v>4592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4528</v>
      </c>
      <c r="C861" t="s">
        <v>4529</v>
      </c>
      <c r="D861" t="s">
        <v>2775</v>
      </c>
      <c r="E861" t="s">
        <v>4544</v>
      </c>
      <c r="F861" t="s">
        <v>4593</v>
      </c>
      <c r="G861" t="s">
        <v>2775</v>
      </c>
      <c r="H861" t="s">
        <v>4593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4528</v>
      </c>
      <c r="C862" t="s">
        <v>4529</v>
      </c>
      <c r="D862" t="s">
        <v>2775</v>
      </c>
      <c r="E862" t="s">
        <v>4557</v>
      </c>
      <c r="F862" t="s">
        <v>4594</v>
      </c>
      <c r="G862" t="s">
        <v>2775</v>
      </c>
      <c r="H862" t="s">
        <v>4594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4528</v>
      </c>
      <c r="C863" t="s">
        <v>4529</v>
      </c>
      <c r="D863" t="s">
        <v>2775</v>
      </c>
      <c r="E863" t="s">
        <v>4543</v>
      </c>
      <c r="F863" t="s">
        <v>4595</v>
      </c>
      <c r="G863" t="s">
        <v>2775</v>
      </c>
      <c r="H863" t="s">
        <v>4595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4528</v>
      </c>
      <c r="C864" t="s">
        <v>4529</v>
      </c>
      <c r="D864" t="s">
        <v>2775</v>
      </c>
      <c r="E864" t="s">
        <v>4557</v>
      </c>
      <c r="F864" t="s">
        <v>4596</v>
      </c>
      <c r="G864" t="s">
        <v>2775</v>
      </c>
      <c r="H864" t="s">
        <v>4596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4528</v>
      </c>
      <c r="C865" t="s">
        <v>4529</v>
      </c>
      <c r="D865" t="s">
        <v>2775</v>
      </c>
      <c r="E865" t="s">
        <v>4533</v>
      </c>
      <c r="F865" t="s">
        <v>4597</v>
      </c>
      <c r="G865" t="s">
        <v>2775</v>
      </c>
      <c r="H865" t="s">
        <v>4597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4528</v>
      </c>
      <c r="C866" t="s">
        <v>4529</v>
      </c>
      <c r="D866" t="s">
        <v>2775</v>
      </c>
      <c r="E866" t="s">
        <v>4530</v>
      </c>
      <c r="F866" t="s">
        <v>4598</v>
      </c>
      <c r="G866" t="s">
        <v>2775</v>
      </c>
      <c r="H866" t="s">
        <v>4598</v>
      </c>
      <c r="I866" t="s">
        <v>4599</v>
      </c>
      <c r="J866">
        <v>3197935319.0930581</v>
      </c>
    </row>
    <row r="867" spans="1:10" x14ac:dyDescent="0.4">
      <c r="A867">
        <v>200000920</v>
      </c>
      <c r="B867" t="s">
        <v>4528</v>
      </c>
      <c r="C867" t="s">
        <v>4529</v>
      </c>
      <c r="D867" t="s">
        <v>2775</v>
      </c>
      <c r="E867" t="s">
        <v>4530</v>
      </c>
      <c r="F867" t="s">
        <v>4600</v>
      </c>
      <c r="G867" t="s">
        <v>2775</v>
      </c>
      <c r="H867" t="s">
        <v>4600</v>
      </c>
      <c r="I867" t="s">
        <v>4599</v>
      </c>
      <c r="J867">
        <v>6297881311.0170345</v>
      </c>
    </row>
    <row r="868" spans="1:10" x14ac:dyDescent="0.4">
      <c r="A868">
        <v>200000920</v>
      </c>
      <c r="B868" t="s">
        <v>4528</v>
      </c>
      <c r="C868" t="s">
        <v>4529</v>
      </c>
      <c r="D868" t="s">
        <v>2775</v>
      </c>
      <c r="E868" t="s">
        <v>4544</v>
      </c>
      <c r="F868" t="s">
        <v>4601</v>
      </c>
      <c r="G868" t="s">
        <v>2775</v>
      </c>
      <c r="H868" t="s">
        <v>4601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4528</v>
      </c>
      <c r="C869" t="s">
        <v>4529</v>
      </c>
      <c r="D869" t="s">
        <v>2775</v>
      </c>
      <c r="E869" t="s">
        <v>4543</v>
      </c>
      <c r="F869" t="s">
        <v>4602</v>
      </c>
      <c r="G869" t="s">
        <v>2775</v>
      </c>
      <c r="H869" t="s">
        <v>4602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4528</v>
      </c>
      <c r="C870" t="s">
        <v>4529</v>
      </c>
      <c r="D870" t="s">
        <v>2775</v>
      </c>
      <c r="E870" t="s">
        <v>4543</v>
      </c>
      <c r="F870" t="s">
        <v>4603</v>
      </c>
      <c r="G870" t="s">
        <v>2775</v>
      </c>
      <c r="H870" t="s">
        <v>4603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4528</v>
      </c>
      <c r="C871" t="s">
        <v>4529</v>
      </c>
      <c r="D871" t="s">
        <v>2775</v>
      </c>
      <c r="E871" t="s">
        <v>4536</v>
      </c>
      <c r="F871" t="s">
        <v>4604</v>
      </c>
      <c r="G871" t="s">
        <v>2775</v>
      </c>
      <c r="H871" t="s">
        <v>4604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4528</v>
      </c>
      <c r="C872" t="s">
        <v>4529</v>
      </c>
      <c r="D872" t="s">
        <v>2775</v>
      </c>
      <c r="E872" t="s">
        <v>4543</v>
      </c>
      <c r="F872" t="s">
        <v>4605</v>
      </c>
      <c r="G872" t="s">
        <v>2775</v>
      </c>
      <c r="H872" t="s">
        <v>4605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4528</v>
      </c>
      <c r="C873" t="s">
        <v>4529</v>
      </c>
      <c r="D873" t="s">
        <v>2775</v>
      </c>
      <c r="E873" t="s">
        <v>4543</v>
      </c>
      <c r="F873" t="s">
        <v>4606</v>
      </c>
      <c r="G873" t="s">
        <v>2775</v>
      </c>
      <c r="H873" t="s">
        <v>4606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4528</v>
      </c>
      <c r="C874" t="s">
        <v>4529</v>
      </c>
      <c r="D874" t="s">
        <v>2775</v>
      </c>
      <c r="E874" t="s">
        <v>4543</v>
      </c>
      <c r="F874" t="s">
        <v>4607</v>
      </c>
      <c r="G874" t="s">
        <v>2775</v>
      </c>
      <c r="H874" t="s">
        <v>4607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4528</v>
      </c>
      <c r="C875" t="s">
        <v>4529</v>
      </c>
      <c r="D875" t="s">
        <v>2775</v>
      </c>
      <c r="E875" t="s">
        <v>4553</v>
      </c>
      <c r="F875" t="s">
        <v>4608</v>
      </c>
      <c r="G875" t="s">
        <v>2775</v>
      </c>
      <c r="H875" t="s">
        <v>4608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4528</v>
      </c>
      <c r="C876" t="s">
        <v>4529</v>
      </c>
      <c r="D876" t="s">
        <v>2775</v>
      </c>
      <c r="E876" t="s">
        <v>4557</v>
      </c>
      <c r="F876" t="s">
        <v>4609</v>
      </c>
      <c r="G876" t="s">
        <v>2775</v>
      </c>
      <c r="H876" t="s">
        <v>4609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4528</v>
      </c>
      <c r="C877" t="s">
        <v>4529</v>
      </c>
      <c r="D877" t="s">
        <v>2775</v>
      </c>
      <c r="E877" t="s">
        <v>4544</v>
      </c>
      <c r="F877" t="s">
        <v>4610</v>
      </c>
      <c r="G877" t="s">
        <v>2775</v>
      </c>
      <c r="H877" t="s">
        <v>4610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4528</v>
      </c>
      <c r="C878" t="s">
        <v>4529</v>
      </c>
      <c r="D878" t="s">
        <v>2775</v>
      </c>
      <c r="E878" t="s">
        <v>4541</v>
      </c>
      <c r="F878" t="s">
        <v>4611</v>
      </c>
      <c r="G878" t="s">
        <v>2775</v>
      </c>
      <c r="H878" t="s">
        <v>4611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4528</v>
      </c>
      <c r="C879" t="s">
        <v>4529</v>
      </c>
      <c r="D879" t="s">
        <v>2775</v>
      </c>
      <c r="E879" t="s">
        <v>4557</v>
      </c>
      <c r="F879" t="s">
        <v>4612</v>
      </c>
      <c r="G879" t="s">
        <v>2775</v>
      </c>
      <c r="H879" t="s">
        <v>4612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4528</v>
      </c>
      <c r="C880" t="s">
        <v>4529</v>
      </c>
      <c r="D880" t="s">
        <v>2775</v>
      </c>
      <c r="E880" t="s">
        <v>4536</v>
      </c>
      <c r="F880" t="s">
        <v>4613</v>
      </c>
      <c r="G880" t="s">
        <v>2775</v>
      </c>
      <c r="H880" t="s">
        <v>4613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4528</v>
      </c>
      <c r="C881" t="s">
        <v>4529</v>
      </c>
      <c r="D881" t="s">
        <v>2775</v>
      </c>
      <c r="E881" t="s">
        <v>4536</v>
      </c>
      <c r="F881" t="s">
        <v>4614</v>
      </c>
      <c r="G881" t="s">
        <v>2775</v>
      </c>
      <c r="H881" t="s">
        <v>4614</v>
      </c>
      <c r="I881" t="s">
        <v>733</v>
      </c>
      <c r="J881">
        <v>0</v>
      </c>
    </row>
    <row r="882" spans="1:10" x14ac:dyDescent="0.4">
      <c r="A882">
        <v>200000920</v>
      </c>
      <c r="B882" t="s">
        <v>4528</v>
      </c>
      <c r="C882" t="s">
        <v>4529</v>
      </c>
      <c r="D882" t="s">
        <v>2775</v>
      </c>
      <c r="E882" t="s">
        <v>4533</v>
      </c>
      <c r="F882" t="s">
        <v>4615</v>
      </c>
      <c r="G882" t="s">
        <v>2775</v>
      </c>
      <c r="H882" t="s">
        <v>4615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4528</v>
      </c>
      <c r="C883" t="s">
        <v>4529</v>
      </c>
      <c r="D883" t="s">
        <v>2775</v>
      </c>
      <c r="E883" t="s">
        <v>4533</v>
      </c>
      <c r="F883" t="s">
        <v>4616</v>
      </c>
      <c r="G883" t="s">
        <v>2775</v>
      </c>
      <c r="H883" t="s">
        <v>4616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4528</v>
      </c>
      <c r="C884" t="s">
        <v>4529</v>
      </c>
      <c r="D884" t="s">
        <v>2775</v>
      </c>
      <c r="E884" t="s">
        <v>4539</v>
      </c>
      <c r="F884" t="s">
        <v>4617</v>
      </c>
      <c r="G884" t="s">
        <v>2775</v>
      </c>
      <c r="H884" t="s">
        <v>4617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4528</v>
      </c>
      <c r="C885" t="s">
        <v>4529</v>
      </c>
      <c r="D885" t="s">
        <v>2775</v>
      </c>
      <c r="E885" t="s">
        <v>4553</v>
      </c>
      <c r="F885" t="s">
        <v>4618</v>
      </c>
      <c r="G885" t="s">
        <v>2775</v>
      </c>
      <c r="H885" t="s">
        <v>4618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4528</v>
      </c>
      <c r="C886" t="s">
        <v>4529</v>
      </c>
      <c r="D886" t="s">
        <v>2775</v>
      </c>
      <c r="E886" t="s">
        <v>4533</v>
      </c>
      <c r="F886" t="s">
        <v>4619</v>
      </c>
      <c r="G886" t="s">
        <v>2775</v>
      </c>
      <c r="H886" t="s">
        <v>4619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4528</v>
      </c>
      <c r="C887" t="s">
        <v>4529</v>
      </c>
      <c r="D887" t="s">
        <v>2775</v>
      </c>
      <c r="E887" t="s">
        <v>4557</v>
      </c>
      <c r="F887" t="s">
        <v>4620</v>
      </c>
      <c r="G887" t="s">
        <v>2775</v>
      </c>
      <c r="H887" t="s">
        <v>4620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4528</v>
      </c>
      <c r="C888" t="s">
        <v>4529</v>
      </c>
      <c r="D888" t="s">
        <v>2775</v>
      </c>
      <c r="E888" t="s">
        <v>4530</v>
      </c>
      <c r="F888" t="s">
        <v>4621</v>
      </c>
      <c r="G888" t="s">
        <v>2775</v>
      </c>
      <c r="H888" t="s">
        <v>4621</v>
      </c>
      <c r="I888" t="s">
        <v>4532</v>
      </c>
      <c r="J888">
        <v>4751271.572470366</v>
      </c>
    </row>
    <row r="889" spans="1:10" x14ac:dyDescent="0.4">
      <c r="A889">
        <v>200000920</v>
      </c>
      <c r="B889" t="s">
        <v>4528</v>
      </c>
      <c r="C889" t="s">
        <v>4529</v>
      </c>
      <c r="D889" t="s">
        <v>2775</v>
      </c>
      <c r="E889" t="s">
        <v>4557</v>
      </c>
      <c r="F889" t="s">
        <v>4622</v>
      </c>
      <c r="G889" t="s">
        <v>2775</v>
      </c>
      <c r="H889" t="s">
        <v>4622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4528</v>
      </c>
      <c r="C890" t="s">
        <v>4529</v>
      </c>
      <c r="D890" t="s">
        <v>2775</v>
      </c>
      <c r="E890" t="s">
        <v>4557</v>
      </c>
      <c r="F890" t="s">
        <v>4623</v>
      </c>
      <c r="G890" t="s">
        <v>2775</v>
      </c>
      <c r="H890" t="s">
        <v>4623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4528</v>
      </c>
      <c r="C891" t="s">
        <v>4529</v>
      </c>
      <c r="D891" t="s">
        <v>2775</v>
      </c>
      <c r="E891" t="s">
        <v>4553</v>
      </c>
      <c r="F891" t="s">
        <v>4624</v>
      </c>
      <c r="G891" t="s">
        <v>2775</v>
      </c>
      <c r="H891" t="s">
        <v>4624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4528</v>
      </c>
      <c r="C892" t="s">
        <v>4529</v>
      </c>
      <c r="D892" t="s">
        <v>2775</v>
      </c>
      <c r="E892" t="s">
        <v>4557</v>
      </c>
      <c r="F892" t="s">
        <v>4625</v>
      </c>
      <c r="G892" t="s">
        <v>2775</v>
      </c>
      <c r="H892" t="s">
        <v>4625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4528</v>
      </c>
      <c r="C893" t="s">
        <v>4529</v>
      </c>
      <c r="D893" t="s">
        <v>2775</v>
      </c>
      <c r="E893" t="s">
        <v>4557</v>
      </c>
      <c r="F893" t="s">
        <v>4626</v>
      </c>
      <c r="G893" t="s">
        <v>2775</v>
      </c>
      <c r="H893" t="s">
        <v>4626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4528</v>
      </c>
      <c r="C894" t="s">
        <v>4529</v>
      </c>
      <c r="D894" t="s">
        <v>2775</v>
      </c>
      <c r="E894" t="s">
        <v>4557</v>
      </c>
      <c r="F894" t="s">
        <v>4627</v>
      </c>
      <c r="G894" t="s">
        <v>2775</v>
      </c>
      <c r="H894" t="s">
        <v>4627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4528</v>
      </c>
      <c r="C895" t="s">
        <v>4529</v>
      </c>
      <c r="D895" t="s">
        <v>2775</v>
      </c>
      <c r="E895" t="s">
        <v>4539</v>
      </c>
      <c r="F895" t="s">
        <v>4628</v>
      </c>
      <c r="G895" t="s">
        <v>2775</v>
      </c>
      <c r="H895" t="s">
        <v>4628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4528</v>
      </c>
      <c r="C896" t="s">
        <v>4529</v>
      </c>
      <c r="D896" t="s">
        <v>2775</v>
      </c>
      <c r="E896" t="s">
        <v>4539</v>
      </c>
      <c r="F896" t="s">
        <v>4629</v>
      </c>
      <c r="G896" t="s">
        <v>2775</v>
      </c>
      <c r="H896" t="s">
        <v>4629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4528</v>
      </c>
      <c r="C897" t="s">
        <v>4529</v>
      </c>
      <c r="D897" t="s">
        <v>2775</v>
      </c>
      <c r="E897" t="s">
        <v>4536</v>
      </c>
      <c r="F897" t="s">
        <v>4630</v>
      </c>
      <c r="G897" t="s">
        <v>2775</v>
      </c>
      <c r="H897" t="s">
        <v>4630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4528</v>
      </c>
      <c r="C898" t="s">
        <v>4529</v>
      </c>
      <c r="D898" t="s">
        <v>2775</v>
      </c>
      <c r="E898" t="s">
        <v>4553</v>
      </c>
      <c r="F898" t="s">
        <v>4631</v>
      </c>
      <c r="G898" t="s">
        <v>2775</v>
      </c>
      <c r="H898" t="s">
        <v>4631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4528</v>
      </c>
      <c r="C899" t="s">
        <v>4529</v>
      </c>
      <c r="D899" t="s">
        <v>2775</v>
      </c>
      <c r="E899" t="s">
        <v>4544</v>
      </c>
      <c r="F899" t="s">
        <v>4632</v>
      </c>
      <c r="G899" t="s">
        <v>2775</v>
      </c>
      <c r="H899" t="s">
        <v>4632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4528</v>
      </c>
      <c r="C900" t="s">
        <v>4529</v>
      </c>
      <c r="D900" t="s">
        <v>2775</v>
      </c>
      <c r="E900" t="s">
        <v>4536</v>
      </c>
      <c r="F900" t="s">
        <v>4633</v>
      </c>
      <c r="G900" t="s">
        <v>2775</v>
      </c>
      <c r="H900" t="s">
        <v>4633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4634</v>
      </c>
      <c r="C901" t="s">
        <v>4635</v>
      </c>
      <c r="D901" t="s">
        <v>595</v>
      </c>
      <c r="E901" t="s">
        <v>4636</v>
      </c>
      <c r="F901" t="s">
        <v>4637</v>
      </c>
      <c r="G901" t="s">
        <v>595</v>
      </c>
      <c r="H901" t="s">
        <v>4638</v>
      </c>
      <c r="I901" t="s">
        <v>598</v>
      </c>
      <c r="J901">
        <v>15364916773.41</v>
      </c>
      <c r="K901">
        <v>12.5</v>
      </c>
      <c r="L901" t="s">
        <v>4639</v>
      </c>
      <c r="M901" t="s">
        <v>4640</v>
      </c>
    </row>
    <row r="902" spans="1:13" x14ac:dyDescent="0.4">
      <c r="A902">
        <v>200000957</v>
      </c>
      <c r="B902" t="s">
        <v>4634</v>
      </c>
      <c r="C902" t="s">
        <v>4635</v>
      </c>
      <c r="D902" t="s">
        <v>2775</v>
      </c>
      <c r="E902" t="s">
        <v>4641</v>
      </c>
      <c r="F902" t="s">
        <v>4638</v>
      </c>
      <c r="G902" t="s">
        <v>2775</v>
      </c>
      <c r="H902" t="s">
        <v>4638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4642</v>
      </c>
      <c r="D903" t="s">
        <v>595</v>
      </c>
      <c r="F903" t="s">
        <v>4643</v>
      </c>
      <c r="G903" t="s">
        <v>595</v>
      </c>
      <c r="H903" t="s">
        <v>4643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4642</v>
      </c>
      <c r="D904" t="s">
        <v>595</v>
      </c>
      <c r="F904" t="s">
        <v>4644</v>
      </c>
      <c r="G904" t="s">
        <v>595</v>
      </c>
      <c r="H904" t="s">
        <v>4644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4642</v>
      </c>
      <c r="D905" t="s">
        <v>595</v>
      </c>
      <c r="F905" t="s">
        <v>4645</v>
      </c>
      <c r="G905" t="s">
        <v>595</v>
      </c>
      <c r="H905" t="s">
        <v>4645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4642</v>
      </c>
      <c r="D906" t="s">
        <v>595</v>
      </c>
      <c r="F906" t="s">
        <v>4646</v>
      </c>
      <c r="G906" t="s">
        <v>595</v>
      </c>
      <c r="H906" t="s">
        <v>4646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4642</v>
      </c>
      <c r="D907" t="s">
        <v>595</v>
      </c>
      <c r="F907" t="s">
        <v>4647</v>
      </c>
      <c r="G907" t="s">
        <v>595</v>
      </c>
      <c r="H907" t="s">
        <v>4647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4648</v>
      </c>
      <c r="D908" t="s">
        <v>2775</v>
      </c>
      <c r="F908" t="s">
        <v>4649</v>
      </c>
      <c r="G908" t="s">
        <v>2775</v>
      </c>
      <c r="H908" t="s">
        <v>4649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4648</v>
      </c>
      <c r="D909" t="s">
        <v>2775</v>
      </c>
      <c r="F909" t="s">
        <v>4650</v>
      </c>
      <c r="G909" t="s">
        <v>2775</v>
      </c>
      <c r="H909" t="s">
        <v>4650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4648</v>
      </c>
      <c r="D910" t="s">
        <v>2775</v>
      </c>
      <c r="F910" t="s">
        <v>4651</v>
      </c>
      <c r="G910" t="s">
        <v>2775</v>
      </c>
      <c r="H910" t="s">
        <v>4651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4648</v>
      </c>
      <c r="D911" t="s">
        <v>2775</v>
      </c>
      <c r="F911" t="s">
        <v>4652</v>
      </c>
      <c r="G911" t="s">
        <v>2775</v>
      </c>
      <c r="H911" t="s">
        <v>4652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4648</v>
      </c>
      <c r="D912" t="s">
        <v>2775</v>
      </c>
      <c r="F912" t="s">
        <v>4653</v>
      </c>
      <c r="G912" t="s">
        <v>2775</v>
      </c>
      <c r="H912" t="s">
        <v>4653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4648</v>
      </c>
      <c r="D913" t="s">
        <v>2775</v>
      </c>
      <c r="F913" t="s">
        <v>4654</v>
      </c>
      <c r="G913" t="s">
        <v>2775</v>
      </c>
      <c r="H913" t="s">
        <v>4654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4648</v>
      </c>
      <c r="D914" t="s">
        <v>2775</v>
      </c>
      <c r="F914" t="s">
        <v>4655</v>
      </c>
      <c r="G914" t="s">
        <v>2775</v>
      </c>
      <c r="H914" t="s">
        <v>4655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4648</v>
      </c>
      <c r="D915" t="s">
        <v>2775</v>
      </c>
      <c r="F915" t="s">
        <v>4656</v>
      </c>
      <c r="G915" t="s">
        <v>2775</v>
      </c>
      <c r="H915" t="s">
        <v>4656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4648</v>
      </c>
      <c r="D916" t="s">
        <v>2775</v>
      </c>
      <c r="F916" t="s">
        <v>4657</v>
      </c>
      <c r="G916" t="s">
        <v>2775</v>
      </c>
      <c r="H916" t="s">
        <v>4657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4648</v>
      </c>
      <c r="D917" t="s">
        <v>2775</v>
      </c>
      <c r="F917" t="s">
        <v>4658</v>
      </c>
      <c r="G917" t="s">
        <v>2775</v>
      </c>
      <c r="H917" t="s">
        <v>4658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4648</v>
      </c>
      <c r="D918" t="s">
        <v>2775</v>
      </c>
      <c r="F918" t="s">
        <v>4659</v>
      </c>
      <c r="G918" t="s">
        <v>2775</v>
      </c>
      <c r="H918" t="s">
        <v>4659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4648</v>
      </c>
      <c r="D919" t="s">
        <v>2775</v>
      </c>
      <c r="F919" t="s">
        <v>4660</v>
      </c>
      <c r="G919" t="s">
        <v>2775</v>
      </c>
      <c r="H919" t="s">
        <v>4660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4648</v>
      </c>
      <c r="D920" t="s">
        <v>2775</v>
      </c>
      <c r="F920" t="s">
        <v>4661</v>
      </c>
      <c r="G920" t="s">
        <v>2775</v>
      </c>
      <c r="H920" t="s">
        <v>4661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4648</v>
      </c>
      <c r="D921" t="s">
        <v>2775</v>
      </c>
      <c r="F921" t="s">
        <v>4662</v>
      </c>
      <c r="G921" t="s">
        <v>2775</v>
      </c>
      <c r="H921" t="s">
        <v>4662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4648</v>
      </c>
      <c r="D922" t="s">
        <v>2775</v>
      </c>
      <c r="F922" t="s">
        <v>4663</v>
      </c>
      <c r="G922" t="s">
        <v>2775</v>
      </c>
      <c r="H922" t="s">
        <v>4663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4648</v>
      </c>
      <c r="D923" t="s">
        <v>2775</v>
      </c>
      <c r="F923" t="s">
        <v>4664</v>
      </c>
      <c r="G923" t="s">
        <v>2775</v>
      </c>
      <c r="H923" t="s">
        <v>4664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4648</v>
      </c>
      <c r="D924" t="s">
        <v>2775</v>
      </c>
      <c r="F924" t="s">
        <v>4665</v>
      </c>
      <c r="G924" t="s">
        <v>2775</v>
      </c>
      <c r="H924" t="s">
        <v>4665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4648</v>
      </c>
      <c r="D925" t="s">
        <v>2775</v>
      </c>
      <c r="F925" t="s">
        <v>4666</v>
      </c>
      <c r="G925" t="s">
        <v>2775</v>
      </c>
      <c r="H925" t="s">
        <v>4666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4648</v>
      </c>
      <c r="D926" t="s">
        <v>2775</v>
      </c>
      <c r="F926" t="s">
        <v>4667</v>
      </c>
      <c r="G926" t="s">
        <v>2775</v>
      </c>
      <c r="H926" t="s">
        <v>4667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4648</v>
      </c>
      <c r="D927" t="s">
        <v>2775</v>
      </c>
      <c r="F927" t="s">
        <v>4668</v>
      </c>
      <c r="G927" t="s">
        <v>2775</v>
      </c>
      <c r="H927" t="s">
        <v>4668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4648</v>
      </c>
      <c r="D928" t="s">
        <v>2775</v>
      </c>
      <c r="F928" t="s">
        <v>4669</v>
      </c>
      <c r="G928" t="s">
        <v>2775</v>
      </c>
      <c r="H928" t="s">
        <v>4669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4648</v>
      </c>
      <c r="D929" t="s">
        <v>2775</v>
      </c>
      <c r="F929" t="s">
        <v>4670</v>
      </c>
      <c r="G929" t="s">
        <v>2775</v>
      </c>
      <c r="H929" t="s">
        <v>4670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4648</v>
      </c>
      <c r="D930" t="s">
        <v>2775</v>
      </c>
      <c r="F930" t="s">
        <v>4671</v>
      </c>
      <c r="G930" t="s">
        <v>2775</v>
      </c>
      <c r="H930" t="s">
        <v>4671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4648</v>
      </c>
      <c r="D931" t="s">
        <v>2775</v>
      </c>
      <c r="F931" t="s">
        <v>4672</v>
      </c>
      <c r="G931" t="s">
        <v>2775</v>
      </c>
      <c r="H931" t="s">
        <v>4672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4648</v>
      </c>
      <c r="D932" t="s">
        <v>2775</v>
      </c>
      <c r="F932" t="s">
        <v>4673</v>
      </c>
      <c r="G932" t="s">
        <v>2775</v>
      </c>
      <c r="H932" t="s">
        <v>4673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4648</v>
      </c>
      <c r="D933" t="s">
        <v>2775</v>
      </c>
      <c r="F933" t="s">
        <v>4674</v>
      </c>
      <c r="G933" t="s">
        <v>2775</v>
      </c>
      <c r="H933" t="s">
        <v>4674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4648</v>
      </c>
      <c r="D934" t="s">
        <v>2775</v>
      </c>
      <c r="F934" t="s">
        <v>4675</v>
      </c>
      <c r="G934" t="s">
        <v>2775</v>
      </c>
      <c r="H934" t="s">
        <v>4675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4648</v>
      </c>
      <c r="D935" t="s">
        <v>2775</v>
      </c>
      <c r="F935" t="s">
        <v>4676</v>
      </c>
      <c r="G935" t="s">
        <v>2775</v>
      </c>
      <c r="H935" t="s">
        <v>4676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4648</v>
      </c>
      <c r="D936" t="s">
        <v>2775</v>
      </c>
      <c r="F936" t="s">
        <v>4677</v>
      </c>
      <c r="G936" t="s">
        <v>2775</v>
      </c>
      <c r="H936" t="s">
        <v>4677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4648</v>
      </c>
      <c r="D937" t="s">
        <v>2775</v>
      </c>
      <c r="F937" t="s">
        <v>4678</v>
      </c>
      <c r="G937" t="s">
        <v>2775</v>
      </c>
      <c r="H937" t="s">
        <v>4678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4648</v>
      </c>
      <c r="D938" t="s">
        <v>2775</v>
      </c>
      <c r="F938" t="s">
        <v>4679</v>
      </c>
      <c r="G938" t="s">
        <v>2775</v>
      </c>
      <c r="H938" t="s">
        <v>4679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4648</v>
      </c>
      <c r="D939" t="s">
        <v>2775</v>
      </c>
      <c r="F939" t="s">
        <v>4680</v>
      </c>
      <c r="G939" t="s">
        <v>2775</v>
      </c>
      <c r="H939" t="s">
        <v>4680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4648</v>
      </c>
      <c r="D940" t="s">
        <v>2775</v>
      </c>
      <c r="F940" t="s">
        <v>4681</v>
      </c>
      <c r="G940" t="s">
        <v>2775</v>
      </c>
      <c r="H940" t="s">
        <v>4681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4648</v>
      </c>
      <c r="D941" t="s">
        <v>2775</v>
      </c>
      <c r="F941" t="s">
        <v>4682</v>
      </c>
      <c r="G941" t="s">
        <v>2775</v>
      </c>
      <c r="H941" t="s">
        <v>4682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4648</v>
      </c>
      <c r="D942" t="s">
        <v>2775</v>
      </c>
      <c r="F942" t="s">
        <v>4683</v>
      </c>
      <c r="G942" t="s">
        <v>2775</v>
      </c>
      <c r="H942" t="s">
        <v>4683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4648</v>
      </c>
      <c r="D943" t="s">
        <v>2775</v>
      </c>
      <c r="F943" t="s">
        <v>4684</v>
      </c>
      <c r="G943" t="s">
        <v>2775</v>
      </c>
      <c r="H943" t="s">
        <v>4684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4648</v>
      </c>
      <c r="D944" t="s">
        <v>2775</v>
      </c>
      <c r="F944" t="s">
        <v>4685</v>
      </c>
      <c r="G944" t="s">
        <v>2775</v>
      </c>
      <c r="H944" t="s">
        <v>4685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4648</v>
      </c>
      <c r="D945" t="s">
        <v>2775</v>
      </c>
      <c r="F945" t="s">
        <v>4686</v>
      </c>
      <c r="G945" t="s">
        <v>2775</v>
      </c>
      <c r="H945" t="s">
        <v>4686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4648</v>
      </c>
      <c r="D946" t="s">
        <v>2775</v>
      </c>
      <c r="F946" t="s">
        <v>4687</v>
      </c>
      <c r="G946" t="s">
        <v>2775</v>
      </c>
      <c r="H946" t="s">
        <v>4687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4648</v>
      </c>
      <c r="D947" t="s">
        <v>2775</v>
      </c>
      <c r="F947" t="s">
        <v>4688</v>
      </c>
      <c r="G947" t="s">
        <v>2775</v>
      </c>
      <c r="H947" t="s">
        <v>4688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4648</v>
      </c>
      <c r="D948" t="s">
        <v>2775</v>
      </c>
      <c r="F948" t="s">
        <v>4689</v>
      </c>
      <c r="G948" t="s">
        <v>2775</v>
      </c>
      <c r="H948" t="s">
        <v>4689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4648</v>
      </c>
      <c r="D949" t="s">
        <v>2775</v>
      </c>
      <c r="F949" t="s">
        <v>4690</v>
      </c>
      <c r="G949" t="s">
        <v>2775</v>
      </c>
      <c r="H949" t="s">
        <v>4690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4648</v>
      </c>
      <c r="D950" t="s">
        <v>2775</v>
      </c>
      <c r="F950" t="s">
        <v>4691</v>
      </c>
      <c r="G950" t="s">
        <v>2775</v>
      </c>
      <c r="H950" t="s">
        <v>4691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4648</v>
      </c>
      <c r="D951" t="s">
        <v>2775</v>
      </c>
      <c r="F951" t="s">
        <v>4692</v>
      </c>
      <c r="G951" t="s">
        <v>2775</v>
      </c>
      <c r="H951" t="s">
        <v>4692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4648</v>
      </c>
      <c r="D952" t="s">
        <v>2775</v>
      </c>
      <c r="F952" t="s">
        <v>4693</v>
      </c>
      <c r="G952" t="s">
        <v>2775</v>
      </c>
      <c r="H952" t="s">
        <v>4693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4648</v>
      </c>
      <c r="D953" t="s">
        <v>2775</v>
      </c>
      <c r="F953" t="s">
        <v>4694</v>
      </c>
      <c r="G953" t="s">
        <v>2775</v>
      </c>
      <c r="H953" t="s">
        <v>4694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4648</v>
      </c>
      <c r="D954" t="s">
        <v>2775</v>
      </c>
      <c r="F954" t="s">
        <v>4695</v>
      </c>
      <c r="G954" t="s">
        <v>2775</v>
      </c>
      <c r="H954" t="s">
        <v>4695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4648</v>
      </c>
      <c r="D955" t="s">
        <v>2775</v>
      </c>
      <c r="F955" t="s">
        <v>4696</v>
      </c>
      <c r="G955" t="s">
        <v>2775</v>
      </c>
      <c r="H955" t="s">
        <v>4696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4648</v>
      </c>
      <c r="D956" t="s">
        <v>2775</v>
      </c>
      <c r="F956" t="s">
        <v>4697</v>
      </c>
      <c r="G956" t="s">
        <v>2775</v>
      </c>
      <c r="H956" t="s">
        <v>4697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4648</v>
      </c>
      <c r="D957" t="s">
        <v>2775</v>
      </c>
      <c r="F957" t="s">
        <v>4422</v>
      </c>
      <c r="G957" t="s">
        <v>2775</v>
      </c>
      <c r="H957" t="s">
        <v>4422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4648</v>
      </c>
      <c r="D958" t="s">
        <v>2775</v>
      </c>
      <c r="F958" t="s">
        <v>4698</v>
      </c>
      <c r="G958" t="s">
        <v>2775</v>
      </c>
      <c r="H958" t="s">
        <v>4698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4648</v>
      </c>
      <c r="D959" t="s">
        <v>2775</v>
      </c>
      <c r="F959" t="s">
        <v>4699</v>
      </c>
      <c r="G959" t="s">
        <v>2775</v>
      </c>
      <c r="H959" t="s">
        <v>4699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4648</v>
      </c>
      <c r="D960" t="s">
        <v>2775</v>
      </c>
      <c r="F960" t="s">
        <v>4700</v>
      </c>
      <c r="G960" t="s">
        <v>2775</v>
      </c>
      <c r="H960" t="s">
        <v>4700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4648</v>
      </c>
      <c r="D961" t="s">
        <v>2775</v>
      </c>
      <c r="F961" t="s">
        <v>4701</v>
      </c>
      <c r="G961" t="s">
        <v>2775</v>
      </c>
      <c r="H961" t="s">
        <v>4701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4648</v>
      </c>
      <c r="D962" t="s">
        <v>2775</v>
      </c>
      <c r="F962" t="s">
        <v>4702</v>
      </c>
      <c r="G962" t="s">
        <v>2775</v>
      </c>
      <c r="H962" t="s">
        <v>4702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4648</v>
      </c>
      <c r="D963" t="s">
        <v>2775</v>
      </c>
      <c r="F963" t="s">
        <v>4703</v>
      </c>
      <c r="G963" t="s">
        <v>2775</v>
      </c>
      <c r="H963" t="s">
        <v>4703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4648</v>
      </c>
      <c r="D964" t="s">
        <v>2775</v>
      </c>
      <c r="F964" t="s">
        <v>4704</v>
      </c>
      <c r="G964" t="s">
        <v>2775</v>
      </c>
      <c r="H964" t="s">
        <v>4704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4648</v>
      </c>
      <c r="D965" t="s">
        <v>2775</v>
      </c>
      <c r="F965" t="s">
        <v>4705</v>
      </c>
      <c r="G965" t="s">
        <v>2775</v>
      </c>
      <c r="H965" t="s">
        <v>4705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4648</v>
      </c>
      <c r="D966" t="s">
        <v>2775</v>
      </c>
      <c r="F966" t="s">
        <v>4706</v>
      </c>
      <c r="G966" t="s">
        <v>2775</v>
      </c>
      <c r="H966" t="s">
        <v>4706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4648</v>
      </c>
      <c r="D967" t="s">
        <v>2775</v>
      </c>
      <c r="F967" t="s">
        <v>4707</v>
      </c>
      <c r="G967" t="s">
        <v>2775</v>
      </c>
      <c r="H967" t="s">
        <v>4707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4648</v>
      </c>
      <c r="D968" t="s">
        <v>2775</v>
      </c>
      <c r="F968" t="s">
        <v>4708</v>
      </c>
      <c r="G968" t="s">
        <v>2775</v>
      </c>
      <c r="H968" t="s">
        <v>4708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4648</v>
      </c>
      <c r="D969" t="s">
        <v>2775</v>
      </c>
      <c r="F969" t="s">
        <v>4709</v>
      </c>
      <c r="G969" t="s">
        <v>2775</v>
      </c>
      <c r="H969" t="s">
        <v>4709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4648</v>
      </c>
      <c r="D970" t="s">
        <v>2775</v>
      </c>
      <c r="F970" t="s">
        <v>4710</v>
      </c>
      <c r="G970" t="s">
        <v>2775</v>
      </c>
      <c r="H970" t="s">
        <v>4710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4648</v>
      </c>
      <c r="D971" t="s">
        <v>2775</v>
      </c>
      <c r="F971" t="s">
        <v>4711</v>
      </c>
      <c r="G971" t="s">
        <v>2775</v>
      </c>
      <c r="H971" t="s">
        <v>4711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4648</v>
      </c>
      <c r="D972" t="s">
        <v>2775</v>
      </c>
      <c r="F972" t="s">
        <v>4712</v>
      </c>
      <c r="G972" t="s">
        <v>2775</v>
      </c>
      <c r="H972" t="s">
        <v>4712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4648</v>
      </c>
      <c r="D973" t="s">
        <v>2775</v>
      </c>
      <c r="F973" t="s">
        <v>4713</v>
      </c>
      <c r="G973" t="s">
        <v>2775</v>
      </c>
      <c r="H973" t="s">
        <v>4713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4648</v>
      </c>
      <c r="D974" t="s">
        <v>2775</v>
      </c>
      <c r="F974" t="s">
        <v>4714</v>
      </c>
      <c r="G974" t="s">
        <v>2775</v>
      </c>
      <c r="H974" t="s">
        <v>4714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4648</v>
      </c>
      <c r="D975" t="s">
        <v>2775</v>
      </c>
      <c r="F975" t="s">
        <v>4715</v>
      </c>
      <c r="G975" t="s">
        <v>2775</v>
      </c>
      <c r="H975" t="s">
        <v>4715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4648</v>
      </c>
      <c r="D976" t="s">
        <v>2775</v>
      </c>
      <c r="F976" t="s">
        <v>4716</v>
      </c>
      <c r="G976" t="s">
        <v>2775</v>
      </c>
      <c r="H976" t="s">
        <v>4716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4648</v>
      </c>
      <c r="D977" t="s">
        <v>2775</v>
      </c>
      <c r="F977" t="s">
        <v>4717</v>
      </c>
      <c r="G977" t="s">
        <v>2775</v>
      </c>
      <c r="H977" t="s">
        <v>4717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4648</v>
      </c>
      <c r="D978" t="s">
        <v>2775</v>
      </c>
      <c r="F978" t="s">
        <v>4718</v>
      </c>
      <c r="G978" t="s">
        <v>2775</v>
      </c>
      <c r="H978" t="s">
        <v>4718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4648</v>
      </c>
      <c r="D979" t="s">
        <v>2775</v>
      </c>
      <c r="F979" t="s">
        <v>4719</v>
      </c>
      <c r="G979" t="s">
        <v>2775</v>
      </c>
      <c r="H979" t="s">
        <v>4719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4648</v>
      </c>
      <c r="D980" t="s">
        <v>2775</v>
      </c>
      <c r="F980" t="s">
        <v>4720</v>
      </c>
      <c r="G980" t="s">
        <v>2775</v>
      </c>
      <c r="H980" t="s">
        <v>4720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4648</v>
      </c>
      <c r="D981" t="s">
        <v>2775</v>
      </c>
      <c r="F981" t="s">
        <v>4721</v>
      </c>
      <c r="G981" t="s">
        <v>2775</v>
      </c>
      <c r="H981" t="s">
        <v>4721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4648</v>
      </c>
      <c r="D982" t="s">
        <v>2775</v>
      </c>
      <c r="F982" t="s">
        <v>4722</v>
      </c>
      <c r="G982" t="s">
        <v>2775</v>
      </c>
      <c r="H982" t="s">
        <v>4722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4648</v>
      </c>
      <c r="D983" t="s">
        <v>2775</v>
      </c>
      <c r="F983" t="s">
        <v>4723</v>
      </c>
      <c r="G983" t="s">
        <v>2775</v>
      </c>
      <c r="H983" t="s">
        <v>4723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4648</v>
      </c>
      <c r="D984" t="s">
        <v>2775</v>
      </c>
      <c r="F984" t="s">
        <v>4724</v>
      </c>
      <c r="G984" t="s">
        <v>2775</v>
      </c>
      <c r="H984" t="s">
        <v>4724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4648</v>
      </c>
      <c r="D985" t="s">
        <v>2775</v>
      </c>
      <c r="F985" t="s">
        <v>4725</v>
      </c>
      <c r="G985" t="s">
        <v>2775</v>
      </c>
      <c r="H985" t="s">
        <v>4725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4648</v>
      </c>
      <c r="D986" t="s">
        <v>2775</v>
      </c>
      <c r="F986" t="s">
        <v>4726</v>
      </c>
      <c r="G986" t="s">
        <v>2775</v>
      </c>
      <c r="H986" t="s">
        <v>4726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4648</v>
      </c>
      <c r="D987" t="s">
        <v>2775</v>
      </c>
      <c r="F987" t="s">
        <v>4727</v>
      </c>
      <c r="G987" t="s">
        <v>2775</v>
      </c>
      <c r="H987" t="s">
        <v>4727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4648</v>
      </c>
      <c r="D988" t="s">
        <v>2775</v>
      </c>
      <c r="F988" t="s">
        <v>4728</v>
      </c>
      <c r="G988" t="s">
        <v>2775</v>
      </c>
      <c r="H988" t="s">
        <v>4728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4648</v>
      </c>
      <c r="D989" t="s">
        <v>2775</v>
      </c>
      <c r="F989" t="s">
        <v>4729</v>
      </c>
      <c r="G989" t="s">
        <v>2775</v>
      </c>
      <c r="H989" t="s">
        <v>4729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4648</v>
      </c>
      <c r="D990" t="s">
        <v>2775</v>
      </c>
      <c r="F990" t="s">
        <v>4730</v>
      </c>
      <c r="G990" t="s">
        <v>2775</v>
      </c>
      <c r="H990" t="s">
        <v>4730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4648</v>
      </c>
      <c r="D991" t="s">
        <v>2775</v>
      </c>
      <c r="F991" t="s">
        <v>4731</v>
      </c>
      <c r="G991" t="s">
        <v>2775</v>
      </c>
      <c r="H991" t="s">
        <v>4731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4648</v>
      </c>
      <c r="D992" t="s">
        <v>2775</v>
      </c>
      <c r="F992" t="s">
        <v>4732</v>
      </c>
      <c r="G992" t="s">
        <v>2775</v>
      </c>
      <c r="H992" t="s">
        <v>4732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4648</v>
      </c>
      <c r="D993" t="s">
        <v>2775</v>
      </c>
      <c r="F993" t="s">
        <v>4733</v>
      </c>
      <c r="G993" t="s">
        <v>2775</v>
      </c>
      <c r="H993" t="s">
        <v>4733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4648</v>
      </c>
      <c r="D994" t="s">
        <v>2775</v>
      </c>
      <c r="F994" t="s">
        <v>4734</v>
      </c>
      <c r="G994" t="s">
        <v>2775</v>
      </c>
      <c r="H994" t="s">
        <v>4734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4648</v>
      </c>
      <c r="D995" t="s">
        <v>2775</v>
      </c>
      <c r="F995" t="s">
        <v>4735</v>
      </c>
      <c r="G995" t="s">
        <v>2775</v>
      </c>
      <c r="H995" t="s">
        <v>4735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4648</v>
      </c>
      <c r="D996" t="s">
        <v>2775</v>
      </c>
      <c r="F996" t="s">
        <v>4736</v>
      </c>
      <c r="G996" t="s">
        <v>2775</v>
      </c>
      <c r="H996" t="s">
        <v>4736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4648</v>
      </c>
      <c r="D997" t="s">
        <v>2775</v>
      </c>
      <c r="F997" t="s">
        <v>4737</v>
      </c>
      <c r="G997" t="s">
        <v>2775</v>
      </c>
      <c r="H997" t="s">
        <v>4737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4648</v>
      </c>
      <c r="D998" t="s">
        <v>2775</v>
      </c>
      <c r="F998" t="s">
        <v>4738</v>
      </c>
      <c r="G998" t="s">
        <v>2775</v>
      </c>
      <c r="H998" t="s">
        <v>4738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4648</v>
      </c>
      <c r="D999" t="s">
        <v>2775</v>
      </c>
      <c r="F999" t="s">
        <v>4739</v>
      </c>
      <c r="G999" t="s">
        <v>2775</v>
      </c>
      <c r="H999" t="s">
        <v>4739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4648</v>
      </c>
      <c r="D1000" t="s">
        <v>2775</v>
      </c>
      <c r="F1000" t="s">
        <v>4740</v>
      </c>
      <c r="G1000" t="s">
        <v>2775</v>
      </c>
      <c r="H1000" t="s">
        <v>4740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4648</v>
      </c>
      <c r="D1001" t="s">
        <v>2775</v>
      </c>
      <c r="F1001" t="s">
        <v>4741</v>
      </c>
      <c r="G1001" t="s">
        <v>2775</v>
      </c>
      <c r="H1001" t="s">
        <v>4741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4648</v>
      </c>
      <c r="D1002" t="s">
        <v>2775</v>
      </c>
      <c r="F1002" t="s">
        <v>4568</v>
      </c>
      <c r="G1002" t="s">
        <v>2775</v>
      </c>
      <c r="H1002" t="s">
        <v>4568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4648</v>
      </c>
      <c r="D1003" t="s">
        <v>2775</v>
      </c>
      <c r="F1003" t="s">
        <v>4742</v>
      </c>
      <c r="G1003" t="s">
        <v>2775</v>
      </c>
      <c r="H1003" t="s">
        <v>4742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4648</v>
      </c>
      <c r="D1004" t="s">
        <v>2775</v>
      </c>
      <c r="F1004" t="s">
        <v>4743</v>
      </c>
      <c r="G1004" t="s">
        <v>2775</v>
      </c>
      <c r="H1004" t="s">
        <v>4743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4648</v>
      </c>
      <c r="D1005" t="s">
        <v>2775</v>
      </c>
      <c r="F1005" t="s">
        <v>4744</v>
      </c>
      <c r="G1005" t="s">
        <v>2775</v>
      </c>
      <c r="H1005" t="s">
        <v>4744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4648</v>
      </c>
      <c r="D1006" t="s">
        <v>2775</v>
      </c>
      <c r="F1006" t="s">
        <v>4745</v>
      </c>
      <c r="G1006" t="s">
        <v>2775</v>
      </c>
      <c r="H1006" t="s">
        <v>4745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4648</v>
      </c>
      <c r="D1007" t="s">
        <v>2775</v>
      </c>
      <c r="F1007" t="s">
        <v>4746</v>
      </c>
      <c r="G1007" t="s">
        <v>2775</v>
      </c>
      <c r="H1007" t="s">
        <v>4746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4648</v>
      </c>
      <c r="D1008" t="s">
        <v>2775</v>
      </c>
      <c r="F1008" t="s">
        <v>4747</v>
      </c>
      <c r="G1008" t="s">
        <v>2775</v>
      </c>
      <c r="H1008" t="s">
        <v>4747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4648</v>
      </c>
      <c r="D1009" t="s">
        <v>2775</v>
      </c>
      <c r="F1009" t="s">
        <v>4748</v>
      </c>
      <c r="G1009" t="s">
        <v>2775</v>
      </c>
      <c r="H1009" t="s">
        <v>4748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4648</v>
      </c>
      <c r="D1010" t="s">
        <v>2775</v>
      </c>
      <c r="F1010" t="s">
        <v>4749</v>
      </c>
      <c r="G1010" t="s">
        <v>2775</v>
      </c>
      <c r="H1010" t="s">
        <v>4749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4648</v>
      </c>
      <c r="D1011" t="s">
        <v>2775</v>
      </c>
      <c r="F1011" t="s">
        <v>4750</v>
      </c>
      <c r="G1011" t="s">
        <v>2775</v>
      </c>
      <c r="H1011" t="s">
        <v>4750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4648</v>
      </c>
      <c r="D1012" t="s">
        <v>2775</v>
      </c>
      <c r="F1012" t="s">
        <v>4751</v>
      </c>
      <c r="G1012" t="s">
        <v>2775</v>
      </c>
      <c r="H1012" t="s">
        <v>4751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4648</v>
      </c>
      <c r="D1013" t="s">
        <v>2775</v>
      </c>
      <c r="F1013" t="s">
        <v>4752</v>
      </c>
      <c r="G1013" t="s">
        <v>2775</v>
      </c>
      <c r="H1013" t="s">
        <v>4752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4648</v>
      </c>
      <c r="D1014" t="s">
        <v>2775</v>
      </c>
      <c r="F1014" t="s">
        <v>3951</v>
      </c>
      <c r="G1014" t="s">
        <v>2775</v>
      </c>
      <c r="H1014" t="s">
        <v>3951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4648</v>
      </c>
      <c r="D1015" t="s">
        <v>2775</v>
      </c>
      <c r="F1015" t="s">
        <v>4753</v>
      </c>
      <c r="G1015" t="s">
        <v>2775</v>
      </c>
      <c r="H1015" t="s">
        <v>4753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4648</v>
      </c>
      <c r="D1016" t="s">
        <v>2775</v>
      </c>
      <c r="F1016" t="s">
        <v>4754</v>
      </c>
      <c r="G1016" t="s">
        <v>2775</v>
      </c>
      <c r="H1016" t="s">
        <v>4754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4648</v>
      </c>
      <c r="D1017" t="s">
        <v>2775</v>
      </c>
      <c r="F1017" t="s">
        <v>4755</v>
      </c>
      <c r="G1017" t="s">
        <v>2775</v>
      </c>
      <c r="H1017" t="s">
        <v>4755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4648</v>
      </c>
      <c r="D1018" t="s">
        <v>2775</v>
      </c>
      <c r="F1018" t="s">
        <v>4756</v>
      </c>
      <c r="G1018" t="s">
        <v>2775</v>
      </c>
      <c r="H1018" t="s">
        <v>4756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4648</v>
      </c>
      <c r="D1019" t="s">
        <v>2775</v>
      </c>
      <c r="F1019" t="s">
        <v>4757</v>
      </c>
      <c r="G1019" t="s">
        <v>2775</v>
      </c>
      <c r="H1019" t="s">
        <v>4757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4648</v>
      </c>
      <c r="D1020" t="s">
        <v>2775</v>
      </c>
      <c r="F1020" t="s">
        <v>4758</v>
      </c>
      <c r="G1020" t="s">
        <v>2775</v>
      </c>
      <c r="H1020" t="s">
        <v>4758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4648</v>
      </c>
      <c r="D1021" t="s">
        <v>2775</v>
      </c>
      <c r="F1021" t="s">
        <v>4759</v>
      </c>
      <c r="G1021" t="s">
        <v>2775</v>
      </c>
      <c r="H1021" t="s">
        <v>4759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4648</v>
      </c>
      <c r="D1022" t="s">
        <v>2775</v>
      </c>
      <c r="F1022" t="s">
        <v>4760</v>
      </c>
      <c r="G1022" t="s">
        <v>2775</v>
      </c>
      <c r="H1022" t="s">
        <v>4760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4648</v>
      </c>
      <c r="D1023" t="s">
        <v>2775</v>
      </c>
      <c r="F1023" t="s">
        <v>4761</v>
      </c>
      <c r="G1023" t="s">
        <v>2775</v>
      </c>
      <c r="H1023" t="s">
        <v>4761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4648</v>
      </c>
      <c r="D1024" t="s">
        <v>2775</v>
      </c>
      <c r="F1024" t="s">
        <v>4762</v>
      </c>
      <c r="G1024" t="s">
        <v>2775</v>
      </c>
      <c r="H1024" t="s">
        <v>4762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4648</v>
      </c>
      <c r="D1025" t="s">
        <v>2775</v>
      </c>
      <c r="F1025" t="s">
        <v>4763</v>
      </c>
      <c r="G1025" t="s">
        <v>2775</v>
      </c>
      <c r="H1025" t="s">
        <v>4763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4648</v>
      </c>
      <c r="D1026" t="s">
        <v>2775</v>
      </c>
      <c r="F1026" t="s">
        <v>4764</v>
      </c>
      <c r="G1026" t="s">
        <v>2775</v>
      </c>
      <c r="H1026" t="s">
        <v>4764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4648</v>
      </c>
      <c r="D1027" t="s">
        <v>2775</v>
      </c>
      <c r="F1027" t="s">
        <v>4765</v>
      </c>
      <c r="G1027" t="s">
        <v>2775</v>
      </c>
      <c r="H1027" t="s">
        <v>4765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4648</v>
      </c>
      <c r="D1028" t="s">
        <v>2775</v>
      </c>
      <c r="F1028" t="s">
        <v>4766</v>
      </c>
      <c r="G1028" t="s">
        <v>2775</v>
      </c>
      <c r="H1028" t="s">
        <v>4766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4648</v>
      </c>
      <c r="D1029" t="s">
        <v>2775</v>
      </c>
      <c r="F1029" t="s">
        <v>4767</v>
      </c>
      <c r="G1029" t="s">
        <v>2775</v>
      </c>
      <c r="H1029" t="s">
        <v>4767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4648</v>
      </c>
      <c r="D1030" t="s">
        <v>2775</v>
      </c>
      <c r="F1030" t="s">
        <v>4768</v>
      </c>
      <c r="G1030" t="s">
        <v>2775</v>
      </c>
      <c r="H1030" t="s">
        <v>4768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4648</v>
      </c>
      <c r="D1031" t="s">
        <v>2775</v>
      </c>
      <c r="F1031" t="s">
        <v>4769</v>
      </c>
      <c r="G1031" t="s">
        <v>2775</v>
      </c>
      <c r="H1031" t="s">
        <v>4769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4648</v>
      </c>
      <c r="D1032" t="s">
        <v>2775</v>
      </c>
      <c r="F1032" t="s">
        <v>4770</v>
      </c>
      <c r="G1032" t="s">
        <v>2775</v>
      </c>
      <c r="H1032" t="s">
        <v>4770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4648</v>
      </c>
      <c r="D1033" t="s">
        <v>2775</v>
      </c>
      <c r="F1033" t="s">
        <v>4771</v>
      </c>
      <c r="G1033" t="s">
        <v>2775</v>
      </c>
      <c r="H1033" t="s">
        <v>4771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4648</v>
      </c>
      <c r="D1034" t="s">
        <v>2775</v>
      </c>
      <c r="F1034" t="s">
        <v>4772</v>
      </c>
      <c r="G1034" t="s">
        <v>2775</v>
      </c>
      <c r="H1034" t="s">
        <v>4772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4648</v>
      </c>
      <c r="D1035" t="s">
        <v>2775</v>
      </c>
      <c r="F1035" t="s">
        <v>4773</v>
      </c>
      <c r="G1035" t="s">
        <v>2775</v>
      </c>
      <c r="H1035" t="s">
        <v>4773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4648</v>
      </c>
      <c r="D1036" t="s">
        <v>2775</v>
      </c>
      <c r="F1036" t="s">
        <v>4774</v>
      </c>
      <c r="G1036" t="s">
        <v>2775</v>
      </c>
      <c r="H1036" t="s">
        <v>4774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4648</v>
      </c>
      <c r="D1037" t="s">
        <v>2775</v>
      </c>
      <c r="F1037" t="s">
        <v>4775</v>
      </c>
      <c r="G1037" t="s">
        <v>2775</v>
      </c>
      <c r="H1037" t="s">
        <v>4775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4648</v>
      </c>
      <c r="D1038" t="s">
        <v>2775</v>
      </c>
      <c r="F1038" t="s">
        <v>4776</v>
      </c>
      <c r="G1038" t="s">
        <v>2775</v>
      </c>
      <c r="H1038" t="s">
        <v>4776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4648</v>
      </c>
      <c r="D1039" t="s">
        <v>2775</v>
      </c>
      <c r="F1039" t="s">
        <v>4777</v>
      </c>
      <c r="G1039" t="s">
        <v>2775</v>
      </c>
      <c r="H1039" t="s">
        <v>4777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4648</v>
      </c>
      <c r="D1040" t="s">
        <v>2775</v>
      </c>
      <c r="F1040" t="s">
        <v>4778</v>
      </c>
      <c r="G1040" t="s">
        <v>2775</v>
      </c>
      <c r="H1040" t="s">
        <v>4778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4648</v>
      </c>
      <c r="D1041" t="s">
        <v>2775</v>
      </c>
      <c r="F1041" t="s">
        <v>4779</v>
      </c>
      <c r="G1041" t="s">
        <v>2775</v>
      </c>
      <c r="H1041" t="s">
        <v>4779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4648</v>
      </c>
      <c r="D1042" t="s">
        <v>2775</v>
      </c>
      <c r="F1042" t="s">
        <v>4780</v>
      </c>
      <c r="G1042" t="s">
        <v>2775</v>
      </c>
      <c r="H1042" t="s">
        <v>4780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4648</v>
      </c>
      <c r="D1043" t="s">
        <v>2775</v>
      </c>
      <c r="F1043" t="s">
        <v>4781</v>
      </c>
      <c r="G1043" t="s">
        <v>2775</v>
      </c>
      <c r="H1043" t="s">
        <v>4781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4648</v>
      </c>
      <c r="D1044" t="s">
        <v>2775</v>
      </c>
      <c r="F1044" t="s">
        <v>4782</v>
      </c>
      <c r="G1044" t="s">
        <v>2775</v>
      </c>
      <c r="H1044" t="s">
        <v>4782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4648</v>
      </c>
      <c r="D1045" t="s">
        <v>2775</v>
      </c>
      <c r="F1045" t="s">
        <v>4783</v>
      </c>
      <c r="G1045" t="s">
        <v>2775</v>
      </c>
      <c r="H1045" t="s">
        <v>4783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4648</v>
      </c>
      <c r="D1046" t="s">
        <v>2775</v>
      </c>
      <c r="F1046" t="s">
        <v>4784</v>
      </c>
      <c r="G1046" t="s">
        <v>2775</v>
      </c>
      <c r="H1046" t="s">
        <v>4784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4648</v>
      </c>
      <c r="D1047" t="s">
        <v>2775</v>
      </c>
      <c r="F1047" t="s">
        <v>4785</v>
      </c>
      <c r="G1047" t="s">
        <v>2775</v>
      </c>
      <c r="H1047" t="s">
        <v>4785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4648</v>
      </c>
      <c r="D1048" t="s">
        <v>2775</v>
      </c>
      <c r="F1048" t="s">
        <v>4786</v>
      </c>
      <c r="G1048" t="s">
        <v>2775</v>
      </c>
      <c r="H1048" t="s">
        <v>4786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4648</v>
      </c>
      <c r="D1049" t="s">
        <v>2775</v>
      </c>
      <c r="F1049" t="s">
        <v>4787</v>
      </c>
      <c r="G1049" t="s">
        <v>2775</v>
      </c>
      <c r="H1049" t="s">
        <v>4787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4648</v>
      </c>
      <c r="D1050" t="s">
        <v>2775</v>
      </c>
      <c r="F1050" t="s">
        <v>4788</v>
      </c>
      <c r="G1050" t="s">
        <v>2775</v>
      </c>
      <c r="H1050" t="s">
        <v>4788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4648</v>
      </c>
      <c r="D1051" t="s">
        <v>2775</v>
      </c>
      <c r="F1051" t="s">
        <v>4789</v>
      </c>
      <c r="G1051" t="s">
        <v>2775</v>
      </c>
      <c r="H1051" t="s">
        <v>4789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4648</v>
      </c>
      <c r="D1052" t="s">
        <v>2775</v>
      </c>
      <c r="F1052" t="s">
        <v>4790</v>
      </c>
      <c r="G1052" t="s">
        <v>2775</v>
      </c>
      <c r="H1052" t="s">
        <v>4790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4648</v>
      </c>
      <c r="D1053" t="s">
        <v>2775</v>
      </c>
      <c r="F1053" t="s">
        <v>4791</v>
      </c>
      <c r="G1053" t="s">
        <v>2775</v>
      </c>
      <c r="H1053" t="s">
        <v>4791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4648</v>
      </c>
      <c r="D1054" t="s">
        <v>2775</v>
      </c>
      <c r="F1054" t="s">
        <v>4792</v>
      </c>
      <c r="G1054" t="s">
        <v>2775</v>
      </c>
      <c r="H1054" t="s">
        <v>4792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4648</v>
      </c>
      <c r="D1055" t="s">
        <v>2775</v>
      </c>
      <c r="F1055" t="s">
        <v>4793</v>
      </c>
      <c r="G1055" t="s">
        <v>2775</v>
      </c>
      <c r="H1055" t="s">
        <v>4793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4648</v>
      </c>
      <c r="D1056" t="s">
        <v>2775</v>
      </c>
      <c r="F1056" t="s">
        <v>4794</v>
      </c>
      <c r="G1056" t="s">
        <v>2775</v>
      </c>
      <c r="H1056" t="s">
        <v>4794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4648</v>
      </c>
      <c r="D1057" t="s">
        <v>2775</v>
      </c>
      <c r="F1057" t="s">
        <v>4795</v>
      </c>
      <c r="G1057" t="s">
        <v>2775</v>
      </c>
      <c r="H1057" t="s">
        <v>4795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4648</v>
      </c>
      <c r="D1058" t="s">
        <v>2775</v>
      </c>
      <c r="F1058" t="s">
        <v>4796</v>
      </c>
      <c r="G1058" t="s">
        <v>2775</v>
      </c>
      <c r="H1058" t="s">
        <v>4796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4648</v>
      </c>
      <c r="D1059" t="s">
        <v>2775</v>
      </c>
      <c r="F1059" t="s">
        <v>4797</v>
      </c>
      <c r="G1059" t="s">
        <v>2775</v>
      </c>
      <c r="H1059" t="s">
        <v>4797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4648</v>
      </c>
      <c r="D1060" t="s">
        <v>2775</v>
      </c>
      <c r="F1060" t="s">
        <v>4798</v>
      </c>
      <c r="G1060" t="s">
        <v>2775</v>
      </c>
      <c r="H1060" t="s">
        <v>4798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4648</v>
      </c>
      <c r="D1061" t="s">
        <v>2775</v>
      </c>
      <c r="F1061" t="s">
        <v>4799</v>
      </c>
      <c r="G1061" t="s">
        <v>2775</v>
      </c>
      <c r="H1061" t="s">
        <v>4799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4648</v>
      </c>
      <c r="D1062" t="s">
        <v>2775</v>
      </c>
      <c r="F1062" t="s">
        <v>4800</v>
      </c>
      <c r="G1062" t="s">
        <v>2775</v>
      </c>
      <c r="H1062" t="s">
        <v>4800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4648</v>
      </c>
      <c r="D1063" t="s">
        <v>2775</v>
      </c>
      <c r="F1063" t="s">
        <v>4801</v>
      </c>
      <c r="G1063" t="s">
        <v>2775</v>
      </c>
      <c r="H1063" t="s">
        <v>4801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4648</v>
      </c>
      <c r="D1064" t="s">
        <v>2775</v>
      </c>
      <c r="F1064" t="s">
        <v>4802</v>
      </c>
      <c r="G1064" t="s">
        <v>2775</v>
      </c>
      <c r="H1064" t="s">
        <v>4802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4648</v>
      </c>
      <c r="D1065" t="s">
        <v>2775</v>
      </c>
      <c r="F1065" t="s">
        <v>4803</v>
      </c>
      <c r="G1065" t="s">
        <v>2775</v>
      </c>
      <c r="H1065" t="s">
        <v>4803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4648</v>
      </c>
      <c r="D1066" t="s">
        <v>2775</v>
      </c>
      <c r="F1066" t="s">
        <v>4804</v>
      </c>
      <c r="G1066" t="s">
        <v>2775</v>
      </c>
      <c r="H1066" t="s">
        <v>4804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4648</v>
      </c>
      <c r="D1067" t="s">
        <v>2775</v>
      </c>
      <c r="F1067" t="s">
        <v>4805</v>
      </c>
      <c r="G1067" t="s">
        <v>2775</v>
      </c>
      <c r="H1067" t="s">
        <v>4805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4648</v>
      </c>
      <c r="D1068" t="s">
        <v>2775</v>
      </c>
      <c r="F1068" t="s">
        <v>4806</v>
      </c>
      <c r="G1068" t="s">
        <v>2775</v>
      </c>
      <c r="H1068" t="s">
        <v>4806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4648</v>
      </c>
      <c r="D1069" t="s">
        <v>2775</v>
      </c>
      <c r="F1069" t="s">
        <v>4807</v>
      </c>
      <c r="G1069" t="s">
        <v>2775</v>
      </c>
      <c r="H1069" t="s">
        <v>4807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4648</v>
      </c>
      <c r="D1070" t="s">
        <v>2775</v>
      </c>
      <c r="F1070" t="s">
        <v>4808</v>
      </c>
      <c r="G1070" t="s">
        <v>2775</v>
      </c>
      <c r="H1070" t="s">
        <v>4808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4648</v>
      </c>
      <c r="D1071" t="s">
        <v>2775</v>
      </c>
      <c r="F1071" t="s">
        <v>4809</v>
      </c>
      <c r="G1071" t="s">
        <v>2775</v>
      </c>
      <c r="H1071" t="s">
        <v>4809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4648</v>
      </c>
      <c r="D1072" t="s">
        <v>2775</v>
      </c>
      <c r="F1072" t="s">
        <v>4810</v>
      </c>
      <c r="G1072" t="s">
        <v>2775</v>
      </c>
      <c r="H1072" t="s">
        <v>4810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4648</v>
      </c>
      <c r="D1073" t="s">
        <v>2775</v>
      </c>
      <c r="F1073" t="s">
        <v>4811</v>
      </c>
      <c r="G1073" t="s">
        <v>2775</v>
      </c>
      <c r="H1073" t="s">
        <v>4811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4648</v>
      </c>
      <c r="D1074" t="s">
        <v>2775</v>
      </c>
      <c r="F1074" t="s">
        <v>4812</v>
      </c>
      <c r="G1074" t="s">
        <v>2775</v>
      </c>
      <c r="H1074" t="s">
        <v>4812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4648</v>
      </c>
      <c r="D1075" t="s">
        <v>2775</v>
      </c>
      <c r="F1075" t="s">
        <v>4813</v>
      </c>
      <c r="G1075" t="s">
        <v>2775</v>
      </c>
      <c r="H1075" t="s">
        <v>4813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4648</v>
      </c>
      <c r="D1076" t="s">
        <v>2775</v>
      </c>
      <c r="F1076" t="s">
        <v>4814</v>
      </c>
      <c r="G1076" t="s">
        <v>2775</v>
      </c>
      <c r="H1076" t="s">
        <v>4814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4648</v>
      </c>
      <c r="D1077" t="s">
        <v>2775</v>
      </c>
      <c r="F1077" t="s">
        <v>4815</v>
      </c>
      <c r="G1077" t="s">
        <v>2775</v>
      </c>
      <c r="H1077" t="s">
        <v>4815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4648</v>
      </c>
      <c r="D1078" t="s">
        <v>2775</v>
      </c>
      <c r="F1078" t="s">
        <v>4816</v>
      </c>
      <c r="G1078" t="s">
        <v>2775</v>
      </c>
      <c r="H1078" t="s">
        <v>4816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4648</v>
      </c>
      <c r="D1079" t="s">
        <v>2775</v>
      </c>
      <c r="F1079" t="s">
        <v>4817</v>
      </c>
      <c r="G1079" t="s">
        <v>2775</v>
      </c>
      <c r="H1079" t="s">
        <v>4817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4648</v>
      </c>
      <c r="D1080" t="s">
        <v>2775</v>
      </c>
      <c r="F1080" t="s">
        <v>4818</v>
      </c>
      <c r="G1080" t="s">
        <v>2775</v>
      </c>
      <c r="H1080" t="s">
        <v>4818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4648</v>
      </c>
      <c r="D1081" t="s">
        <v>2775</v>
      </c>
      <c r="F1081" t="s">
        <v>4819</v>
      </c>
      <c r="G1081" t="s">
        <v>2775</v>
      </c>
      <c r="H1081" t="s">
        <v>4819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4648</v>
      </c>
      <c r="D1082" t="s">
        <v>2775</v>
      </c>
      <c r="F1082" t="s">
        <v>4820</v>
      </c>
      <c r="G1082" t="s">
        <v>2775</v>
      </c>
      <c r="H1082" t="s">
        <v>4820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4648</v>
      </c>
      <c r="D1083" t="s">
        <v>2775</v>
      </c>
      <c r="F1083" t="s">
        <v>4821</v>
      </c>
      <c r="G1083" t="s">
        <v>2775</v>
      </c>
      <c r="H1083" t="s">
        <v>4821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4648</v>
      </c>
      <c r="D1084" t="s">
        <v>2775</v>
      </c>
      <c r="F1084" t="s">
        <v>4822</v>
      </c>
      <c r="G1084" t="s">
        <v>2775</v>
      </c>
      <c r="H1084" t="s">
        <v>4822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4648</v>
      </c>
      <c r="D1085" t="s">
        <v>2775</v>
      </c>
      <c r="F1085" t="s">
        <v>4823</v>
      </c>
      <c r="G1085" t="s">
        <v>2775</v>
      </c>
      <c r="H1085" t="s">
        <v>4823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4648</v>
      </c>
      <c r="D1086" t="s">
        <v>2775</v>
      </c>
      <c r="F1086" t="s">
        <v>4824</v>
      </c>
      <c r="G1086" t="s">
        <v>2775</v>
      </c>
      <c r="H1086" t="s">
        <v>4824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4648</v>
      </c>
      <c r="D1087" t="s">
        <v>2775</v>
      </c>
      <c r="F1087" t="s">
        <v>4825</v>
      </c>
      <c r="G1087" t="s">
        <v>2775</v>
      </c>
      <c r="H1087" t="s">
        <v>4825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4648</v>
      </c>
      <c r="D1088" t="s">
        <v>2775</v>
      </c>
      <c r="F1088" t="s">
        <v>4826</v>
      </c>
      <c r="G1088" t="s">
        <v>2775</v>
      </c>
      <c r="H1088" t="s">
        <v>4826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4648</v>
      </c>
      <c r="D1089" t="s">
        <v>2775</v>
      </c>
      <c r="F1089" t="s">
        <v>4827</v>
      </c>
      <c r="G1089" t="s">
        <v>2775</v>
      </c>
      <c r="H1089" t="s">
        <v>4827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4648</v>
      </c>
      <c r="D1090" t="s">
        <v>2775</v>
      </c>
      <c r="F1090" t="s">
        <v>4828</v>
      </c>
      <c r="G1090" t="s">
        <v>2775</v>
      </c>
      <c r="H1090" t="s">
        <v>4828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4648</v>
      </c>
      <c r="D1091" t="s">
        <v>2775</v>
      </c>
      <c r="F1091" t="s">
        <v>4829</v>
      </c>
      <c r="G1091" t="s">
        <v>2775</v>
      </c>
      <c r="H1091" t="s">
        <v>4829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4648</v>
      </c>
      <c r="D1092" t="s">
        <v>2775</v>
      </c>
      <c r="F1092" t="s">
        <v>4830</v>
      </c>
      <c r="G1092" t="s">
        <v>2775</v>
      </c>
      <c r="H1092" t="s">
        <v>4830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4648</v>
      </c>
      <c r="D1093" t="s">
        <v>2775</v>
      </c>
      <c r="F1093" t="s">
        <v>4831</v>
      </c>
      <c r="G1093" t="s">
        <v>2775</v>
      </c>
      <c r="H1093" t="s">
        <v>4831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4648</v>
      </c>
      <c r="D1094" t="s">
        <v>2775</v>
      </c>
      <c r="F1094" t="s">
        <v>4832</v>
      </c>
      <c r="G1094" t="s">
        <v>2775</v>
      </c>
      <c r="H1094" t="s">
        <v>4832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4648</v>
      </c>
      <c r="D1095" t="s">
        <v>2775</v>
      </c>
      <c r="F1095" t="s">
        <v>4833</v>
      </c>
      <c r="G1095" t="s">
        <v>2775</v>
      </c>
      <c r="H1095" t="s">
        <v>4833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4648</v>
      </c>
      <c r="D1096" t="s">
        <v>2775</v>
      </c>
      <c r="F1096" t="s">
        <v>4834</v>
      </c>
      <c r="G1096" t="s">
        <v>2775</v>
      </c>
      <c r="H1096" t="s">
        <v>4834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4648</v>
      </c>
      <c r="D1097" t="s">
        <v>2775</v>
      </c>
      <c r="F1097" t="s">
        <v>4835</v>
      </c>
      <c r="G1097" t="s">
        <v>2775</v>
      </c>
      <c r="H1097" t="s">
        <v>4835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4648</v>
      </c>
      <c r="D1098" t="s">
        <v>2775</v>
      </c>
      <c r="F1098" t="s">
        <v>4836</v>
      </c>
      <c r="G1098" t="s">
        <v>2775</v>
      </c>
      <c r="H1098" t="s">
        <v>4836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4648</v>
      </c>
      <c r="D1099" t="s">
        <v>2775</v>
      </c>
      <c r="F1099" t="s">
        <v>4837</v>
      </c>
      <c r="G1099" t="s">
        <v>2775</v>
      </c>
      <c r="H1099" t="s">
        <v>4837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4648</v>
      </c>
      <c r="D1100" t="s">
        <v>2775</v>
      </c>
      <c r="F1100" t="s">
        <v>4838</v>
      </c>
      <c r="G1100" t="s">
        <v>2775</v>
      </c>
      <c r="H1100" t="s">
        <v>4838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4648</v>
      </c>
      <c r="D1101" t="s">
        <v>2775</v>
      </c>
      <c r="F1101" t="s">
        <v>4839</v>
      </c>
      <c r="G1101" t="s">
        <v>2775</v>
      </c>
      <c r="H1101" t="s">
        <v>4839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4648</v>
      </c>
      <c r="D1102" t="s">
        <v>2775</v>
      </c>
      <c r="F1102" t="s">
        <v>4840</v>
      </c>
      <c r="G1102" t="s">
        <v>2775</v>
      </c>
      <c r="H1102" t="s">
        <v>4840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4648</v>
      </c>
      <c r="D1103" t="s">
        <v>2775</v>
      </c>
      <c r="F1103" t="s">
        <v>4841</v>
      </c>
      <c r="G1103" t="s">
        <v>2775</v>
      </c>
      <c r="H1103" t="s">
        <v>4841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4648</v>
      </c>
      <c r="D1104" t="s">
        <v>2775</v>
      </c>
      <c r="F1104" t="s">
        <v>4842</v>
      </c>
      <c r="G1104" t="s">
        <v>2775</v>
      </c>
      <c r="H1104" t="s">
        <v>4842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4648</v>
      </c>
      <c r="D1105" t="s">
        <v>2775</v>
      </c>
      <c r="F1105" t="s">
        <v>4843</v>
      </c>
      <c r="G1105" t="s">
        <v>2775</v>
      </c>
      <c r="H1105" t="s">
        <v>4843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4648</v>
      </c>
      <c r="D1106" t="s">
        <v>2775</v>
      </c>
      <c r="F1106" t="s">
        <v>4844</v>
      </c>
      <c r="G1106" t="s">
        <v>2775</v>
      </c>
      <c r="H1106" t="s">
        <v>4844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4648</v>
      </c>
      <c r="D1107" t="s">
        <v>2775</v>
      </c>
      <c r="F1107" t="s">
        <v>4845</v>
      </c>
      <c r="G1107" t="s">
        <v>2775</v>
      </c>
      <c r="H1107" t="s">
        <v>4845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4648</v>
      </c>
      <c r="D1108" t="s">
        <v>2775</v>
      </c>
      <c r="F1108" t="s">
        <v>4846</v>
      </c>
      <c r="G1108" t="s">
        <v>2775</v>
      </c>
      <c r="H1108" t="s">
        <v>4846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4648</v>
      </c>
      <c r="D1109" t="s">
        <v>2775</v>
      </c>
      <c r="F1109" t="s">
        <v>4847</v>
      </c>
      <c r="G1109" t="s">
        <v>2775</v>
      </c>
      <c r="H1109" t="s">
        <v>4847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4648</v>
      </c>
      <c r="D1110" t="s">
        <v>2775</v>
      </c>
      <c r="F1110" t="s">
        <v>4848</v>
      </c>
      <c r="G1110" t="s">
        <v>2775</v>
      </c>
      <c r="H1110" t="s">
        <v>4848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4648</v>
      </c>
      <c r="D1111" t="s">
        <v>2775</v>
      </c>
      <c r="F1111" t="s">
        <v>4849</v>
      </c>
      <c r="G1111" t="s">
        <v>2775</v>
      </c>
      <c r="H1111" t="s">
        <v>4849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4648</v>
      </c>
      <c r="D1112" t="s">
        <v>2775</v>
      </c>
      <c r="F1112" t="s">
        <v>4850</v>
      </c>
      <c r="G1112" t="s">
        <v>2775</v>
      </c>
      <c r="H1112" t="s">
        <v>4850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4648</v>
      </c>
      <c r="D1113" t="s">
        <v>2775</v>
      </c>
      <c r="F1113" t="s">
        <v>4851</v>
      </c>
      <c r="G1113" t="s">
        <v>2775</v>
      </c>
      <c r="H1113" t="s">
        <v>4851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4648</v>
      </c>
      <c r="D1114" t="s">
        <v>2775</v>
      </c>
      <c r="F1114" t="s">
        <v>4852</v>
      </c>
      <c r="G1114" t="s">
        <v>2775</v>
      </c>
      <c r="H1114" t="s">
        <v>4852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4648</v>
      </c>
      <c r="D1115" t="s">
        <v>2775</v>
      </c>
      <c r="F1115" t="s">
        <v>4853</v>
      </c>
      <c r="G1115" t="s">
        <v>2775</v>
      </c>
      <c r="H1115" t="s">
        <v>4853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4648</v>
      </c>
      <c r="D1116" t="s">
        <v>2775</v>
      </c>
      <c r="F1116" t="s">
        <v>4854</v>
      </c>
      <c r="G1116" t="s">
        <v>2775</v>
      </c>
      <c r="H1116" t="s">
        <v>4854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4648</v>
      </c>
      <c r="D1117" t="s">
        <v>2775</v>
      </c>
      <c r="F1117" t="s">
        <v>4855</v>
      </c>
      <c r="G1117" t="s">
        <v>2775</v>
      </c>
      <c r="H1117" t="s">
        <v>4855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4648</v>
      </c>
      <c r="D1118" t="s">
        <v>2775</v>
      </c>
      <c r="F1118" t="s">
        <v>4590</v>
      </c>
      <c r="G1118" t="s">
        <v>2775</v>
      </c>
      <c r="H1118" t="s">
        <v>4590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4648</v>
      </c>
      <c r="D1119" t="s">
        <v>2775</v>
      </c>
      <c r="F1119" t="s">
        <v>4856</v>
      </c>
      <c r="G1119" t="s">
        <v>2775</v>
      </c>
      <c r="H1119" t="s">
        <v>4856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4648</v>
      </c>
      <c r="D1120" t="s">
        <v>2775</v>
      </c>
      <c r="F1120" t="s">
        <v>4857</v>
      </c>
      <c r="G1120" t="s">
        <v>2775</v>
      </c>
      <c r="H1120" t="s">
        <v>4857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4648</v>
      </c>
      <c r="D1121" t="s">
        <v>2775</v>
      </c>
      <c r="F1121" t="s">
        <v>4858</v>
      </c>
      <c r="G1121" t="s">
        <v>2775</v>
      </c>
      <c r="H1121" t="s">
        <v>4858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4648</v>
      </c>
      <c r="D1122" t="s">
        <v>2775</v>
      </c>
      <c r="F1122" t="s">
        <v>4859</v>
      </c>
      <c r="G1122" t="s">
        <v>2775</v>
      </c>
      <c r="H1122" t="s">
        <v>4859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4648</v>
      </c>
      <c r="D1123" t="s">
        <v>2775</v>
      </c>
      <c r="F1123" t="s">
        <v>4860</v>
      </c>
      <c r="G1123" t="s">
        <v>2775</v>
      </c>
      <c r="H1123" t="s">
        <v>4860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4648</v>
      </c>
      <c r="D1124" t="s">
        <v>2775</v>
      </c>
      <c r="F1124" t="s">
        <v>4861</v>
      </c>
      <c r="G1124" t="s">
        <v>2775</v>
      </c>
      <c r="H1124" t="s">
        <v>4861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4648</v>
      </c>
      <c r="D1125" t="s">
        <v>2775</v>
      </c>
      <c r="F1125" t="s">
        <v>4862</v>
      </c>
      <c r="G1125" t="s">
        <v>2775</v>
      </c>
      <c r="H1125" t="s">
        <v>4862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4648</v>
      </c>
      <c r="D1126" t="s">
        <v>2775</v>
      </c>
      <c r="F1126" t="s">
        <v>4863</v>
      </c>
      <c r="G1126" t="s">
        <v>2775</v>
      </c>
      <c r="H1126" t="s">
        <v>4863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4648</v>
      </c>
      <c r="D1127" t="s">
        <v>2775</v>
      </c>
      <c r="F1127" t="s">
        <v>2815</v>
      </c>
      <c r="G1127" t="s">
        <v>2775</v>
      </c>
      <c r="H1127" t="s">
        <v>2815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4648</v>
      </c>
      <c r="D1128" t="s">
        <v>2775</v>
      </c>
      <c r="F1128" t="s">
        <v>4864</v>
      </c>
      <c r="G1128" t="s">
        <v>2775</v>
      </c>
      <c r="H1128" t="s">
        <v>4864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4648</v>
      </c>
      <c r="D1129" t="s">
        <v>2775</v>
      </c>
      <c r="F1129" t="s">
        <v>4865</v>
      </c>
      <c r="G1129" t="s">
        <v>2775</v>
      </c>
      <c r="H1129" t="s">
        <v>4865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4648</v>
      </c>
      <c r="D1130" t="s">
        <v>2775</v>
      </c>
      <c r="F1130" t="s">
        <v>2816</v>
      </c>
      <c r="G1130" t="s">
        <v>2775</v>
      </c>
      <c r="H1130" t="s">
        <v>2816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4648</v>
      </c>
      <c r="D1131" t="s">
        <v>2775</v>
      </c>
      <c r="F1131" t="s">
        <v>4866</v>
      </c>
      <c r="G1131" t="s">
        <v>2775</v>
      </c>
      <c r="H1131" t="s">
        <v>4866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4648</v>
      </c>
      <c r="D1132" t="s">
        <v>2775</v>
      </c>
      <c r="F1132" t="s">
        <v>4867</v>
      </c>
      <c r="G1132" t="s">
        <v>2775</v>
      </c>
      <c r="H1132" t="s">
        <v>4867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4648</v>
      </c>
      <c r="D1133" t="s">
        <v>2775</v>
      </c>
      <c r="F1133" t="s">
        <v>4868</v>
      </c>
      <c r="G1133" t="s">
        <v>2775</v>
      </c>
      <c r="H1133" t="s">
        <v>4868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4648</v>
      </c>
      <c r="D1134" t="s">
        <v>2775</v>
      </c>
      <c r="F1134" t="s">
        <v>4869</v>
      </c>
      <c r="G1134" t="s">
        <v>2775</v>
      </c>
      <c r="H1134" t="s">
        <v>4869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4648</v>
      </c>
      <c r="D1135" t="s">
        <v>2775</v>
      </c>
      <c r="F1135" t="s">
        <v>4870</v>
      </c>
      <c r="G1135" t="s">
        <v>2775</v>
      </c>
      <c r="H1135" t="s">
        <v>4870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4648</v>
      </c>
      <c r="D1136" t="s">
        <v>2775</v>
      </c>
      <c r="F1136" t="s">
        <v>4871</v>
      </c>
      <c r="G1136" t="s">
        <v>2775</v>
      </c>
      <c r="H1136" t="s">
        <v>4871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4648</v>
      </c>
      <c r="D1137" t="s">
        <v>2775</v>
      </c>
      <c r="F1137" t="s">
        <v>4872</v>
      </c>
      <c r="G1137" t="s">
        <v>2775</v>
      </c>
      <c r="H1137" t="s">
        <v>4872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4648</v>
      </c>
      <c r="D1138" t="s">
        <v>2775</v>
      </c>
      <c r="F1138" t="s">
        <v>4873</v>
      </c>
      <c r="G1138" t="s">
        <v>2775</v>
      </c>
      <c r="H1138" t="s">
        <v>4873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4648</v>
      </c>
      <c r="D1139" t="s">
        <v>2775</v>
      </c>
      <c r="F1139" t="s">
        <v>4874</v>
      </c>
      <c r="G1139" t="s">
        <v>2775</v>
      </c>
      <c r="H1139" t="s">
        <v>4874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4648</v>
      </c>
      <c r="D1140" t="s">
        <v>2775</v>
      </c>
      <c r="F1140" t="s">
        <v>4875</v>
      </c>
      <c r="G1140" t="s">
        <v>2775</v>
      </c>
      <c r="H1140" t="s">
        <v>4875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4648</v>
      </c>
      <c r="D1141" t="s">
        <v>2775</v>
      </c>
      <c r="F1141" t="s">
        <v>4876</v>
      </c>
      <c r="G1141" t="s">
        <v>2775</v>
      </c>
      <c r="H1141" t="s">
        <v>4876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4648</v>
      </c>
      <c r="D1142" t="s">
        <v>2775</v>
      </c>
      <c r="F1142" t="s">
        <v>4877</v>
      </c>
      <c r="G1142" t="s">
        <v>2775</v>
      </c>
      <c r="H1142" t="s">
        <v>4877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4648</v>
      </c>
      <c r="D1143" t="s">
        <v>2775</v>
      </c>
      <c r="F1143" t="s">
        <v>4878</v>
      </c>
      <c r="G1143" t="s">
        <v>2775</v>
      </c>
      <c r="H1143" t="s">
        <v>4878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4648</v>
      </c>
      <c r="D1144" t="s">
        <v>2775</v>
      </c>
      <c r="F1144" t="s">
        <v>4879</v>
      </c>
      <c r="G1144" t="s">
        <v>2775</v>
      </c>
      <c r="H1144" t="s">
        <v>4879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4648</v>
      </c>
      <c r="D1145" t="s">
        <v>2775</v>
      </c>
      <c r="F1145" t="s">
        <v>4880</v>
      </c>
      <c r="G1145" t="s">
        <v>2775</v>
      </c>
      <c r="H1145" t="s">
        <v>4880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4648</v>
      </c>
      <c r="D1146" t="s">
        <v>2775</v>
      </c>
      <c r="F1146" t="s">
        <v>4881</v>
      </c>
      <c r="G1146" t="s">
        <v>2775</v>
      </c>
      <c r="H1146" t="s">
        <v>4881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4648</v>
      </c>
      <c r="D1147" t="s">
        <v>2775</v>
      </c>
      <c r="F1147" t="s">
        <v>4882</v>
      </c>
      <c r="G1147" t="s">
        <v>2775</v>
      </c>
      <c r="H1147" t="s">
        <v>4882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4648</v>
      </c>
      <c r="D1148" t="s">
        <v>2775</v>
      </c>
      <c r="F1148" t="s">
        <v>4883</v>
      </c>
      <c r="G1148" t="s">
        <v>2775</v>
      </c>
      <c r="H1148" t="s">
        <v>4883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4648</v>
      </c>
      <c r="D1149" t="s">
        <v>2775</v>
      </c>
      <c r="F1149" t="s">
        <v>4884</v>
      </c>
      <c r="G1149" t="s">
        <v>2775</v>
      </c>
      <c r="H1149" t="s">
        <v>4884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4648</v>
      </c>
      <c r="D1150" t="s">
        <v>2775</v>
      </c>
      <c r="F1150" t="s">
        <v>4885</v>
      </c>
      <c r="G1150" t="s">
        <v>2775</v>
      </c>
      <c r="H1150" t="s">
        <v>4885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4648</v>
      </c>
      <c r="D1151" t="s">
        <v>2775</v>
      </c>
      <c r="F1151" t="s">
        <v>4886</v>
      </c>
      <c r="G1151" t="s">
        <v>2775</v>
      </c>
      <c r="H1151" t="s">
        <v>4886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4648</v>
      </c>
      <c r="D1152" t="s">
        <v>2775</v>
      </c>
      <c r="F1152" t="s">
        <v>4887</v>
      </c>
      <c r="G1152" t="s">
        <v>2775</v>
      </c>
      <c r="H1152" t="s">
        <v>4887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4648</v>
      </c>
      <c r="D1153" t="s">
        <v>2775</v>
      </c>
      <c r="F1153" t="s">
        <v>4888</v>
      </c>
      <c r="G1153" t="s">
        <v>2775</v>
      </c>
      <c r="H1153" t="s">
        <v>4888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4648</v>
      </c>
      <c r="D1154" t="s">
        <v>2775</v>
      </c>
      <c r="F1154" t="s">
        <v>4889</v>
      </c>
      <c r="G1154" t="s">
        <v>2775</v>
      </c>
      <c r="H1154" t="s">
        <v>4889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4648</v>
      </c>
      <c r="D1155" t="s">
        <v>2775</v>
      </c>
      <c r="F1155" t="s">
        <v>4890</v>
      </c>
      <c r="G1155" t="s">
        <v>2775</v>
      </c>
      <c r="H1155" t="s">
        <v>4890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4648</v>
      </c>
      <c r="D1156" t="s">
        <v>2775</v>
      </c>
      <c r="F1156" t="s">
        <v>4891</v>
      </c>
      <c r="G1156" t="s">
        <v>2775</v>
      </c>
      <c r="H1156" t="s">
        <v>4891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4648</v>
      </c>
      <c r="D1157" t="s">
        <v>2775</v>
      </c>
      <c r="F1157" t="s">
        <v>4892</v>
      </c>
      <c r="G1157" t="s">
        <v>2775</v>
      </c>
      <c r="H1157" t="s">
        <v>4892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4648</v>
      </c>
      <c r="D1158" t="s">
        <v>2775</v>
      </c>
      <c r="F1158" t="s">
        <v>4893</v>
      </c>
      <c r="G1158" t="s">
        <v>2775</v>
      </c>
      <c r="H1158" t="s">
        <v>4893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4648</v>
      </c>
      <c r="D1159" t="s">
        <v>2775</v>
      </c>
      <c r="F1159" t="s">
        <v>4894</v>
      </c>
      <c r="G1159" t="s">
        <v>2775</v>
      </c>
      <c r="H1159" t="s">
        <v>4894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4648</v>
      </c>
      <c r="D1160" t="s">
        <v>2775</v>
      </c>
      <c r="F1160" t="s">
        <v>4895</v>
      </c>
      <c r="G1160" t="s">
        <v>2775</v>
      </c>
      <c r="H1160" t="s">
        <v>4895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4648</v>
      </c>
      <c r="D1161" t="s">
        <v>2775</v>
      </c>
      <c r="F1161" t="s">
        <v>4896</v>
      </c>
      <c r="G1161" t="s">
        <v>2775</v>
      </c>
      <c r="H1161" t="s">
        <v>4896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4648</v>
      </c>
      <c r="D1162" t="s">
        <v>2775</v>
      </c>
      <c r="F1162" t="s">
        <v>4897</v>
      </c>
      <c r="G1162" t="s">
        <v>2775</v>
      </c>
      <c r="H1162" t="s">
        <v>4897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4648</v>
      </c>
      <c r="D1163" t="s">
        <v>2775</v>
      </c>
      <c r="F1163" t="s">
        <v>4898</v>
      </c>
      <c r="G1163" t="s">
        <v>2775</v>
      </c>
      <c r="H1163" t="s">
        <v>4898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4648</v>
      </c>
      <c r="D1164" t="s">
        <v>2775</v>
      </c>
      <c r="F1164" t="s">
        <v>4899</v>
      </c>
      <c r="G1164" t="s">
        <v>2775</v>
      </c>
      <c r="H1164" t="s">
        <v>4899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4648</v>
      </c>
      <c r="D1165" t="s">
        <v>2775</v>
      </c>
      <c r="F1165" t="s">
        <v>4900</v>
      </c>
      <c r="G1165" t="s">
        <v>2775</v>
      </c>
      <c r="H1165" t="s">
        <v>4900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4648</v>
      </c>
      <c r="D1166" t="s">
        <v>2775</v>
      </c>
      <c r="F1166" t="s">
        <v>4901</v>
      </c>
      <c r="G1166" t="s">
        <v>2775</v>
      </c>
      <c r="H1166" t="s">
        <v>4901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4648</v>
      </c>
      <c r="D1167" t="s">
        <v>2775</v>
      </c>
      <c r="F1167" t="s">
        <v>4902</v>
      </c>
      <c r="G1167" t="s">
        <v>2775</v>
      </c>
      <c r="H1167" t="s">
        <v>4902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4648</v>
      </c>
      <c r="D1168" t="s">
        <v>2775</v>
      </c>
      <c r="F1168" t="s">
        <v>4903</v>
      </c>
      <c r="G1168" t="s">
        <v>2775</v>
      </c>
      <c r="H1168" t="s">
        <v>4903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4648</v>
      </c>
      <c r="D1169" t="s">
        <v>2775</v>
      </c>
      <c r="F1169" t="s">
        <v>4904</v>
      </c>
      <c r="G1169" t="s">
        <v>2775</v>
      </c>
      <c r="H1169" t="s">
        <v>4904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4648</v>
      </c>
      <c r="D1170" t="s">
        <v>2775</v>
      </c>
      <c r="F1170" t="s">
        <v>4905</v>
      </c>
      <c r="G1170" t="s">
        <v>2775</v>
      </c>
      <c r="H1170" t="s">
        <v>4905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4648</v>
      </c>
      <c r="D1171" t="s">
        <v>2775</v>
      </c>
      <c r="F1171" t="s">
        <v>4906</v>
      </c>
      <c r="G1171" t="s">
        <v>2775</v>
      </c>
      <c r="H1171" t="s">
        <v>4906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4648</v>
      </c>
      <c r="D1172" t="s">
        <v>2775</v>
      </c>
      <c r="F1172" t="s">
        <v>4907</v>
      </c>
      <c r="G1172" t="s">
        <v>2775</v>
      </c>
      <c r="H1172" t="s">
        <v>4907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4648</v>
      </c>
      <c r="D1173" t="s">
        <v>2775</v>
      </c>
      <c r="F1173" t="s">
        <v>4908</v>
      </c>
      <c r="G1173" t="s">
        <v>2775</v>
      </c>
      <c r="H1173" t="s">
        <v>4908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4648</v>
      </c>
      <c r="D1174" t="s">
        <v>2775</v>
      </c>
      <c r="F1174" t="s">
        <v>4909</v>
      </c>
      <c r="G1174" t="s">
        <v>2775</v>
      </c>
      <c r="H1174" t="s">
        <v>4909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4648</v>
      </c>
      <c r="D1175" t="s">
        <v>2775</v>
      </c>
      <c r="F1175" t="s">
        <v>4910</v>
      </c>
      <c r="G1175" t="s">
        <v>2775</v>
      </c>
      <c r="H1175" t="s">
        <v>4910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4648</v>
      </c>
      <c r="D1176" t="s">
        <v>2775</v>
      </c>
      <c r="F1176" t="s">
        <v>4911</v>
      </c>
      <c r="G1176" t="s">
        <v>2775</v>
      </c>
      <c r="H1176" t="s">
        <v>4911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4648</v>
      </c>
      <c r="D1177" t="s">
        <v>2775</v>
      </c>
      <c r="F1177" t="s">
        <v>4912</v>
      </c>
      <c r="G1177" t="s">
        <v>2775</v>
      </c>
      <c r="H1177" t="s">
        <v>4912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4648</v>
      </c>
      <c r="D1178" t="s">
        <v>2775</v>
      </c>
      <c r="F1178" t="s">
        <v>4913</v>
      </c>
      <c r="G1178" t="s">
        <v>2775</v>
      </c>
      <c r="H1178" t="s">
        <v>4913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4648</v>
      </c>
      <c r="D1179" t="s">
        <v>2775</v>
      </c>
      <c r="F1179" t="s">
        <v>4914</v>
      </c>
      <c r="G1179" t="s">
        <v>2775</v>
      </c>
      <c r="H1179" t="s">
        <v>4914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4648</v>
      </c>
      <c r="D1180" t="s">
        <v>2775</v>
      </c>
      <c r="F1180" t="s">
        <v>4915</v>
      </c>
      <c r="G1180" t="s">
        <v>2775</v>
      </c>
      <c r="H1180" t="s">
        <v>4915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4648</v>
      </c>
      <c r="D1181" t="s">
        <v>2775</v>
      </c>
      <c r="F1181" t="s">
        <v>4916</v>
      </c>
      <c r="G1181" t="s">
        <v>2775</v>
      </c>
      <c r="H1181" t="s">
        <v>4916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4648</v>
      </c>
      <c r="D1182" t="s">
        <v>2775</v>
      </c>
      <c r="F1182" t="s">
        <v>4917</v>
      </c>
      <c r="G1182" t="s">
        <v>2775</v>
      </c>
      <c r="H1182" t="s">
        <v>4917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4648</v>
      </c>
      <c r="D1183" t="s">
        <v>2775</v>
      </c>
      <c r="F1183" t="s">
        <v>4918</v>
      </c>
      <c r="G1183" t="s">
        <v>2775</v>
      </c>
      <c r="H1183" t="s">
        <v>4918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4648</v>
      </c>
      <c r="D1184" t="s">
        <v>2775</v>
      </c>
      <c r="F1184" t="s">
        <v>4919</v>
      </c>
      <c r="G1184" t="s">
        <v>2775</v>
      </c>
      <c r="H1184" t="s">
        <v>4919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4648</v>
      </c>
      <c r="D1185" t="s">
        <v>2775</v>
      </c>
      <c r="F1185" t="s">
        <v>4920</v>
      </c>
      <c r="G1185" t="s">
        <v>2775</v>
      </c>
      <c r="H1185" t="s">
        <v>4920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4648</v>
      </c>
      <c r="D1186" t="s">
        <v>2775</v>
      </c>
      <c r="F1186" t="s">
        <v>4921</v>
      </c>
      <c r="G1186" t="s">
        <v>2775</v>
      </c>
      <c r="H1186" t="s">
        <v>4921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4648</v>
      </c>
      <c r="D1187" t="s">
        <v>2775</v>
      </c>
      <c r="F1187" t="s">
        <v>4922</v>
      </c>
      <c r="G1187" t="s">
        <v>2775</v>
      </c>
      <c r="H1187" t="s">
        <v>4922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4648</v>
      </c>
      <c r="D1188" t="s">
        <v>2775</v>
      </c>
      <c r="F1188" t="s">
        <v>4923</v>
      </c>
      <c r="G1188" t="s">
        <v>2775</v>
      </c>
      <c r="H1188" t="s">
        <v>4923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4648</v>
      </c>
      <c r="D1189" t="s">
        <v>2775</v>
      </c>
      <c r="F1189" t="s">
        <v>4924</v>
      </c>
      <c r="G1189" t="s">
        <v>2775</v>
      </c>
      <c r="H1189" t="s">
        <v>4924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4648</v>
      </c>
      <c r="D1190" t="s">
        <v>2775</v>
      </c>
      <c r="F1190" t="s">
        <v>4925</v>
      </c>
      <c r="G1190" t="s">
        <v>2775</v>
      </c>
      <c r="H1190" t="s">
        <v>4925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4648</v>
      </c>
      <c r="D1191" t="s">
        <v>2775</v>
      </c>
      <c r="F1191" t="s">
        <v>4926</v>
      </c>
      <c r="G1191" t="s">
        <v>2775</v>
      </c>
      <c r="H1191" t="s">
        <v>4926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4648</v>
      </c>
      <c r="D1192" t="s">
        <v>2775</v>
      </c>
      <c r="F1192" t="s">
        <v>4927</v>
      </c>
      <c r="G1192" t="s">
        <v>2775</v>
      </c>
      <c r="H1192" t="s">
        <v>4927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4648</v>
      </c>
      <c r="D1193" t="s">
        <v>2775</v>
      </c>
      <c r="F1193" t="s">
        <v>4928</v>
      </c>
      <c r="G1193" t="s">
        <v>2775</v>
      </c>
      <c r="H1193" t="s">
        <v>4928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4648</v>
      </c>
      <c r="D1194" t="s">
        <v>2775</v>
      </c>
      <c r="F1194" t="s">
        <v>4929</v>
      </c>
      <c r="G1194" t="s">
        <v>2775</v>
      </c>
      <c r="H1194" t="s">
        <v>4929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4648</v>
      </c>
      <c r="D1195" t="s">
        <v>2775</v>
      </c>
      <c r="F1195" t="s">
        <v>4930</v>
      </c>
      <c r="G1195" t="s">
        <v>2775</v>
      </c>
      <c r="H1195" t="s">
        <v>4930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4648</v>
      </c>
      <c r="D1196" t="s">
        <v>2775</v>
      </c>
      <c r="F1196" t="s">
        <v>4931</v>
      </c>
      <c r="G1196" t="s">
        <v>2775</v>
      </c>
      <c r="H1196" t="s">
        <v>4931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4648</v>
      </c>
      <c r="D1197" t="s">
        <v>2775</v>
      </c>
      <c r="F1197" t="s">
        <v>4932</v>
      </c>
      <c r="G1197" t="s">
        <v>2775</v>
      </c>
      <c r="H1197" t="s">
        <v>4932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4648</v>
      </c>
      <c r="D1198" t="s">
        <v>2775</v>
      </c>
      <c r="F1198" t="s">
        <v>4933</v>
      </c>
      <c r="G1198" t="s">
        <v>2775</v>
      </c>
      <c r="H1198" t="s">
        <v>4933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4648</v>
      </c>
      <c r="D1199" t="s">
        <v>2775</v>
      </c>
      <c r="F1199" t="s">
        <v>4934</v>
      </c>
      <c r="G1199" t="s">
        <v>2775</v>
      </c>
      <c r="H1199" t="s">
        <v>4934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4648</v>
      </c>
      <c r="D1200" t="s">
        <v>2775</v>
      </c>
      <c r="F1200" t="s">
        <v>4615</v>
      </c>
      <c r="G1200" t="s">
        <v>2775</v>
      </c>
      <c r="H1200" t="s">
        <v>4615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4648</v>
      </c>
      <c r="D1201" t="s">
        <v>2775</v>
      </c>
      <c r="F1201" t="s">
        <v>4935</v>
      </c>
      <c r="G1201" t="s">
        <v>2775</v>
      </c>
      <c r="H1201" t="s">
        <v>4935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4648</v>
      </c>
      <c r="D1202" t="s">
        <v>2775</v>
      </c>
      <c r="F1202" t="s">
        <v>4936</v>
      </c>
      <c r="G1202" t="s">
        <v>2775</v>
      </c>
      <c r="H1202" t="s">
        <v>4936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4648</v>
      </c>
      <c r="D1203" t="s">
        <v>2775</v>
      </c>
      <c r="F1203" t="s">
        <v>4937</v>
      </c>
      <c r="G1203" t="s">
        <v>2775</v>
      </c>
      <c r="H1203" t="s">
        <v>4937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4648</v>
      </c>
      <c r="D1204" t="s">
        <v>2775</v>
      </c>
      <c r="F1204" t="s">
        <v>4938</v>
      </c>
      <c r="G1204" t="s">
        <v>2775</v>
      </c>
      <c r="H1204" t="s">
        <v>4938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4648</v>
      </c>
      <c r="D1205" t="s">
        <v>2775</v>
      </c>
      <c r="F1205" t="s">
        <v>4939</v>
      </c>
      <c r="G1205" t="s">
        <v>2775</v>
      </c>
      <c r="H1205" t="s">
        <v>4939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4648</v>
      </c>
      <c r="D1206" t="s">
        <v>2775</v>
      </c>
      <c r="F1206" t="s">
        <v>4940</v>
      </c>
      <c r="G1206" t="s">
        <v>2775</v>
      </c>
      <c r="H1206" t="s">
        <v>4940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4648</v>
      </c>
      <c r="D1207" t="s">
        <v>2775</v>
      </c>
      <c r="F1207" t="s">
        <v>4941</v>
      </c>
      <c r="G1207" t="s">
        <v>2775</v>
      </c>
      <c r="H1207" t="s">
        <v>4941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4648</v>
      </c>
      <c r="D1208" t="s">
        <v>2775</v>
      </c>
      <c r="F1208" t="s">
        <v>4942</v>
      </c>
      <c r="G1208" t="s">
        <v>2775</v>
      </c>
      <c r="H1208" t="s">
        <v>4942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4648</v>
      </c>
      <c r="D1209" t="s">
        <v>2775</v>
      </c>
      <c r="F1209" t="s">
        <v>4943</v>
      </c>
      <c r="G1209" t="s">
        <v>2775</v>
      </c>
      <c r="H1209" t="s">
        <v>4943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4648</v>
      </c>
      <c r="D1210" t="s">
        <v>2775</v>
      </c>
      <c r="F1210" t="s">
        <v>4944</v>
      </c>
      <c r="G1210" t="s">
        <v>2775</v>
      </c>
      <c r="H1210" t="s">
        <v>4944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4648</v>
      </c>
      <c r="D1211" t="s">
        <v>2775</v>
      </c>
      <c r="F1211" t="s">
        <v>4945</v>
      </c>
      <c r="G1211" t="s">
        <v>2775</v>
      </c>
      <c r="H1211" t="s">
        <v>4945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4648</v>
      </c>
      <c r="D1212" t="s">
        <v>2775</v>
      </c>
      <c r="F1212" t="s">
        <v>4946</v>
      </c>
      <c r="G1212" t="s">
        <v>2775</v>
      </c>
      <c r="H1212" t="s">
        <v>4946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4648</v>
      </c>
      <c r="D1213" t="s">
        <v>2775</v>
      </c>
      <c r="F1213" t="s">
        <v>4947</v>
      </c>
      <c r="G1213" t="s">
        <v>2775</v>
      </c>
      <c r="H1213" t="s">
        <v>4947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4648</v>
      </c>
      <c r="D1214" t="s">
        <v>2775</v>
      </c>
      <c r="F1214" t="s">
        <v>4948</v>
      </c>
      <c r="G1214" t="s">
        <v>2775</v>
      </c>
      <c r="H1214" t="s">
        <v>4948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4648</v>
      </c>
      <c r="D1215" t="s">
        <v>2775</v>
      </c>
      <c r="F1215" t="s">
        <v>4949</v>
      </c>
      <c r="G1215" t="s">
        <v>2775</v>
      </c>
      <c r="H1215" t="s">
        <v>4949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4648</v>
      </c>
      <c r="D1216" t="s">
        <v>2775</v>
      </c>
      <c r="F1216" t="s">
        <v>4950</v>
      </c>
      <c r="G1216" t="s">
        <v>2775</v>
      </c>
      <c r="H1216" t="s">
        <v>4950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4648</v>
      </c>
      <c r="D1217" t="s">
        <v>2775</v>
      </c>
      <c r="F1217" t="s">
        <v>4951</v>
      </c>
      <c r="G1217" t="s">
        <v>2775</v>
      </c>
      <c r="H1217" t="s">
        <v>4951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4648</v>
      </c>
      <c r="D1218" t="s">
        <v>2775</v>
      </c>
      <c r="F1218" t="s">
        <v>4952</v>
      </c>
      <c r="G1218" t="s">
        <v>2775</v>
      </c>
      <c r="H1218" t="s">
        <v>4952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4648</v>
      </c>
      <c r="D1219" t="s">
        <v>2775</v>
      </c>
      <c r="F1219" t="s">
        <v>4953</v>
      </c>
      <c r="G1219" t="s">
        <v>2775</v>
      </c>
      <c r="H1219" t="s">
        <v>4953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4648</v>
      </c>
      <c r="D1220" t="s">
        <v>2775</v>
      </c>
      <c r="F1220" t="s">
        <v>4954</v>
      </c>
      <c r="G1220" t="s">
        <v>2775</v>
      </c>
      <c r="H1220" t="s">
        <v>4954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4648</v>
      </c>
      <c r="D1221" t="s">
        <v>2775</v>
      </c>
      <c r="F1221" t="s">
        <v>4955</v>
      </c>
      <c r="G1221" t="s">
        <v>2775</v>
      </c>
      <c r="H1221" t="s">
        <v>4955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4648</v>
      </c>
      <c r="D1222" t="s">
        <v>2775</v>
      </c>
      <c r="F1222" t="s">
        <v>4956</v>
      </c>
      <c r="G1222" t="s">
        <v>2775</v>
      </c>
      <c r="H1222" t="s">
        <v>4956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4648</v>
      </c>
      <c r="D1223" t="s">
        <v>2775</v>
      </c>
      <c r="F1223" t="s">
        <v>4957</v>
      </c>
      <c r="G1223" t="s">
        <v>2775</v>
      </c>
      <c r="H1223" t="s">
        <v>4957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4648</v>
      </c>
      <c r="D1224" t="s">
        <v>2775</v>
      </c>
      <c r="F1224" t="s">
        <v>4958</v>
      </c>
      <c r="G1224" t="s">
        <v>2775</v>
      </c>
      <c r="H1224" t="s">
        <v>4958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4648</v>
      </c>
      <c r="D1225" t="s">
        <v>2775</v>
      </c>
      <c r="F1225" t="s">
        <v>4959</v>
      </c>
      <c r="G1225" t="s">
        <v>2775</v>
      </c>
      <c r="H1225" t="s">
        <v>4959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4648</v>
      </c>
      <c r="D1226" t="s">
        <v>2775</v>
      </c>
      <c r="F1226" t="s">
        <v>4960</v>
      </c>
      <c r="G1226" t="s">
        <v>2775</v>
      </c>
      <c r="H1226" t="s">
        <v>4960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4648</v>
      </c>
      <c r="D1227" t="s">
        <v>2775</v>
      </c>
      <c r="F1227" t="s">
        <v>4961</v>
      </c>
      <c r="G1227" t="s">
        <v>2775</v>
      </c>
      <c r="H1227" t="s">
        <v>4961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4648</v>
      </c>
      <c r="D1228" t="s">
        <v>2775</v>
      </c>
      <c r="F1228" t="s">
        <v>4962</v>
      </c>
      <c r="G1228" t="s">
        <v>2775</v>
      </c>
      <c r="H1228" t="s">
        <v>4962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4648</v>
      </c>
      <c r="D1229" t="s">
        <v>2775</v>
      </c>
      <c r="F1229" t="s">
        <v>4963</v>
      </c>
      <c r="G1229" t="s">
        <v>2775</v>
      </c>
      <c r="H1229" t="s">
        <v>4963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4648</v>
      </c>
      <c r="D1230" t="s">
        <v>2775</v>
      </c>
      <c r="F1230" t="s">
        <v>4964</v>
      </c>
      <c r="G1230" t="s">
        <v>2775</v>
      </c>
      <c r="H1230" t="s">
        <v>4964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4648</v>
      </c>
      <c r="D1231" t="s">
        <v>2775</v>
      </c>
      <c r="F1231" t="s">
        <v>4965</v>
      </c>
      <c r="G1231" t="s">
        <v>2775</v>
      </c>
      <c r="H1231" t="s">
        <v>4965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4648</v>
      </c>
      <c r="D1232" t="s">
        <v>2775</v>
      </c>
      <c r="F1232" t="s">
        <v>4966</v>
      </c>
      <c r="G1232" t="s">
        <v>2775</v>
      </c>
      <c r="H1232" t="s">
        <v>4966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4648</v>
      </c>
      <c r="D1233" t="s">
        <v>2775</v>
      </c>
      <c r="F1233" t="s">
        <v>4967</v>
      </c>
      <c r="G1233" t="s">
        <v>2775</v>
      </c>
      <c r="H1233" t="s">
        <v>4967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4648</v>
      </c>
      <c r="D1234" t="s">
        <v>2775</v>
      </c>
      <c r="F1234" t="s">
        <v>4968</v>
      </c>
      <c r="G1234" t="s">
        <v>2775</v>
      </c>
      <c r="H1234" t="s">
        <v>4968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4648</v>
      </c>
      <c r="D1235" t="s">
        <v>2775</v>
      </c>
      <c r="F1235" t="s">
        <v>4969</v>
      </c>
      <c r="G1235" t="s">
        <v>2775</v>
      </c>
      <c r="H1235" t="s">
        <v>4969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4648</v>
      </c>
      <c r="D1236" t="s">
        <v>2775</v>
      </c>
      <c r="F1236" t="s">
        <v>4970</v>
      </c>
      <c r="G1236" t="s">
        <v>2775</v>
      </c>
      <c r="H1236" t="s">
        <v>4970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4648</v>
      </c>
      <c r="D1237" t="s">
        <v>2775</v>
      </c>
      <c r="F1237" t="s">
        <v>4971</v>
      </c>
      <c r="G1237" t="s">
        <v>2775</v>
      </c>
      <c r="H1237" t="s">
        <v>4971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4648</v>
      </c>
      <c r="D1238" t="s">
        <v>2775</v>
      </c>
      <c r="F1238" t="s">
        <v>4972</v>
      </c>
      <c r="G1238" t="s">
        <v>2775</v>
      </c>
      <c r="H1238" t="s">
        <v>4972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4648</v>
      </c>
      <c r="D1239" t="s">
        <v>2775</v>
      </c>
      <c r="F1239" t="s">
        <v>4973</v>
      </c>
      <c r="G1239" t="s">
        <v>2775</v>
      </c>
      <c r="H1239" t="s">
        <v>4973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4648</v>
      </c>
      <c r="D1240" t="s">
        <v>2775</v>
      </c>
      <c r="F1240" t="s">
        <v>4974</v>
      </c>
      <c r="G1240" t="s">
        <v>2775</v>
      </c>
      <c r="H1240" t="s">
        <v>4974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4648</v>
      </c>
      <c r="D1241" t="s">
        <v>2775</v>
      </c>
      <c r="F1241" t="s">
        <v>4975</v>
      </c>
      <c r="G1241" t="s">
        <v>2775</v>
      </c>
      <c r="H1241" t="s">
        <v>4975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4648</v>
      </c>
      <c r="D1242" t="s">
        <v>2775</v>
      </c>
      <c r="F1242" t="s">
        <v>4976</v>
      </c>
      <c r="G1242" t="s">
        <v>2775</v>
      </c>
      <c r="H1242" t="s">
        <v>4976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4648</v>
      </c>
      <c r="D1243" t="s">
        <v>2775</v>
      </c>
      <c r="F1243" t="s">
        <v>4977</v>
      </c>
      <c r="G1243" t="s">
        <v>2775</v>
      </c>
      <c r="H1243" t="s">
        <v>4977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4648</v>
      </c>
      <c r="D1244" t="s">
        <v>2775</v>
      </c>
      <c r="F1244" t="s">
        <v>4978</v>
      </c>
      <c r="G1244" t="s">
        <v>2775</v>
      </c>
      <c r="H1244" t="s">
        <v>4978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4648</v>
      </c>
      <c r="D1245" t="s">
        <v>2775</v>
      </c>
      <c r="F1245" t="s">
        <v>4979</v>
      </c>
      <c r="G1245" t="s">
        <v>2775</v>
      </c>
      <c r="H1245" t="s">
        <v>4979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4648</v>
      </c>
      <c r="D1246" t="s">
        <v>2775</v>
      </c>
      <c r="F1246" t="s">
        <v>4980</v>
      </c>
      <c r="G1246" t="s">
        <v>2775</v>
      </c>
      <c r="H1246" t="s">
        <v>4980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4648</v>
      </c>
      <c r="D1247" t="s">
        <v>2775</v>
      </c>
      <c r="F1247" t="s">
        <v>4981</v>
      </c>
      <c r="G1247" t="s">
        <v>2775</v>
      </c>
      <c r="H1247" t="s">
        <v>4981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4648</v>
      </c>
      <c r="D1248" t="s">
        <v>2775</v>
      </c>
      <c r="F1248" t="s">
        <v>4982</v>
      </c>
      <c r="G1248" t="s">
        <v>2775</v>
      </c>
      <c r="H1248" t="s">
        <v>4982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4648</v>
      </c>
      <c r="D1249" t="s">
        <v>2775</v>
      </c>
      <c r="F1249" t="s">
        <v>4983</v>
      </c>
      <c r="G1249" t="s">
        <v>2775</v>
      </c>
      <c r="H1249" t="s">
        <v>4983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4648</v>
      </c>
      <c r="D1250" t="s">
        <v>2775</v>
      </c>
      <c r="F1250" t="s">
        <v>4984</v>
      </c>
      <c r="G1250" t="s">
        <v>2775</v>
      </c>
      <c r="H1250" t="s">
        <v>4984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4648</v>
      </c>
      <c r="D1251" t="s">
        <v>2775</v>
      </c>
      <c r="F1251" t="s">
        <v>4985</v>
      </c>
      <c r="G1251" t="s">
        <v>2775</v>
      </c>
      <c r="H1251" t="s">
        <v>4985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4648</v>
      </c>
      <c r="D1252" t="s">
        <v>2775</v>
      </c>
      <c r="F1252" t="s">
        <v>4986</v>
      </c>
      <c r="G1252" t="s">
        <v>2775</v>
      </c>
      <c r="H1252" t="s">
        <v>4986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4648</v>
      </c>
      <c r="D1253" t="s">
        <v>2775</v>
      </c>
      <c r="F1253" t="s">
        <v>4987</v>
      </c>
      <c r="G1253" t="s">
        <v>2775</v>
      </c>
      <c r="H1253" t="s">
        <v>4987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4648</v>
      </c>
      <c r="D1254" t="s">
        <v>2775</v>
      </c>
      <c r="F1254" t="s">
        <v>4988</v>
      </c>
      <c r="G1254" t="s">
        <v>2775</v>
      </c>
      <c r="H1254" t="s">
        <v>4988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4648</v>
      </c>
      <c r="D1255" t="s">
        <v>2775</v>
      </c>
      <c r="F1255" t="s">
        <v>4989</v>
      </c>
      <c r="G1255" t="s">
        <v>2775</v>
      </c>
      <c r="H1255" t="s">
        <v>4989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4648</v>
      </c>
      <c r="D1256" t="s">
        <v>2775</v>
      </c>
      <c r="F1256" t="s">
        <v>4990</v>
      </c>
      <c r="G1256" t="s">
        <v>2775</v>
      </c>
      <c r="H1256" t="s">
        <v>4990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4648</v>
      </c>
      <c r="D1257" t="s">
        <v>2775</v>
      </c>
      <c r="F1257" t="s">
        <v>4991</v>
      </c>
      <c r="G1257" t="s">
        <v>2775</v>
      </c>
      <c r="H1257" t="s">
        <v>4991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4648</v>
      </c>
      <c r="D1258" t="s">
        <v>2775</v>
      </c>
      <c r="F1258" t="s">
        <v>4992</v>
      </c>
      <c r="G1258" t="s">
        <v>2775</v>
      </c>
      <c r="H1258" t="s">
        <v>4992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4648</v>
      </c>
      <c r="D1259" t="s">
        <v>2775</v>
      </c>
      <c r="F1259" t="s">
        <v>4993</v>
      </c>
      <c r="G1259" t="s">
        <v>2775</v>
      </c>
      <c r="H1259" t="s">
        <v>4993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4648</v>
      </c>
      <c r="D1260" t="s">
        <v>2775</v>
      </c>
      <c r="F1260" t="s">
        <v>4994</v>
      </c>
      <c r="G1260" t="s">
        <v>2775</v>
      </c>
      <c r="H1260" t="s">
        <v>4994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4648</v>
      </c>
      <c r="D1261" t="s">
        <v>2775</v>
      </c>
      <c r="F1261" t="s">
        <v>4995</v>
      </c>
      <c r="G1261" t="s">
        <v>2775</v>
      </c>
      <c r="H1261" t="s">
        <v>4995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4648</v>
      </c>
      <c r="D1262" t="s">
        <v>2775</v>
      </c>
      <c r="F1262" t="s">
        <v>4996</v>
      </c>
      <c r="G1262" t="s">
        <v>2775</v>
      </c>
      <c r="H1262" t="s">
        <v>4996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4648</v>
      </c>
      <c r="D1263" t="s">
        <v>2775</v>
      </c>
      <c r="F1263" t="s">
        <v>4997</v>
      </c>
      <c r="G1263" t="s">
        <v>2775</v>
      </c>
      <c r="H1263" t="s">
        <v>4997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4648</v>
      </c>
      <c r="D1264" t="s">
        <v>2775</v>
      </c>
      <c r="F1264" t="s">
        <v>4998</v>
      </c>
      <c r="G1264" t="s">
        <v>2775</v>
      </c>
      <c r="H1264" t="s">
        <v>4998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4648</v>
      </c>
      <c r="D1265" t="s">
        <v>2775</v>
      </c>
      <c r="F1265" t="s">
        <v>4999</v>
      </c>
      <c r="G1265" t="s">
        <v>2775</v>
      </c>
      <c r="H1265" t="s">
        <v>4999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4648</v>
      </c>
      <c r="D1266" t="s">
        <v>2775</v>
      </c>
      <c r="F1266" t="s">
        <v>5000</v>
      </c>
      <c r="G1266" t="s">
        <v>2775</v>
      </c>
      <c r="H1266" t="s">
        <v>5000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4648</v>
      </c>
      <c r="D1267" t="s">
        <v>2775</v>
      </c>
      <c r="F1267" t="s">
        <v>5001</v>
      </c>
      <c r="G1267" t="s">
        <v>2775</v>
      </c>
      <c r="H1267" t="s">
        <v>5001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4648</v>
      </c>
      <c r="D1268" t="s">
        <v>2775</v>
      </c>
      <c r="F1268" t="s">
        <v>5002</v>
      </c>
      <c r="G1268" t="s">
        <v>2775</v>
      </c>
      <c r="H1268" t="s">
        <v>5002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4648</v>
      </c>
      <c r="D1269" t="s">
        <v>2775</v>
      </c>
      <c r="F1269" t="s">
        <v>5003</v>
      </c>
      <c r="G1269" t="s">
        <v>2775</v>
      </c>
      <c r="H1269" t="s">
        <v>5003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4648</v>
      </c>
      <c r="D1270" t="s">
        <v>2775</v>
      </c>
      <c r="F1270" t="s">
        <v>5004</v>
      </c>
      <c r="G1270" t="s">
        <v>2775</v>
      </c>
      <c r="H1270" t="s">
        <v>5004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4648</v>
      </c>
      <c r="D1271" t="s">
        <v>2775</v>
      </c>
      <c r="F1271" t="s">
        <v>5005</v>
      </c>
      <c r="G1271" t="s">
        <v>2775</v>
      </c>
      <c r="H1271" t="s">
        <v>5005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4648</v>
      </c>
      <c r="D1272" t="s">
        <v>2775</v>
      </c>
      <c r="F1272" t="s">
        <v>5006</v>
      </c>
      <c r="G1272" t="s">
        <v>2775</v>
      </c>
      <c r="H1272" t="s">
        <v>5006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4648</v>
      </c>
      <c r="D1273" t="s">
        <v>2775</v>
      </c>
      <c r="F1273" t="s">
        <v>5007</v>
      </c>
      <c r="G1273" t="s">
        <v>2775</v>
      </c>
      <c r="H1273" t="s">
        <v>5007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4648</v>
      </c>
      <c r="D1274" t="s">
        <v>2775</v>
      </c>
      <c r="F1274" t="s">
        <v>5008</v>
      </c>
      <c r="G1274" t="s">
        <v>2775</v>
      </c>
      <c r="H1274" t="s">
        <v>5008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4648</v>
      </c>
      <c r="D1275" t="s">
        <v>2775</v>
      </c>
      <c r="F1275" t="s">
        <v>5009</v>
      </c>
      <c r="G1275" t="s">
        <v>2775</v>
      </c>
      <c r="H1275" t="s">
        <v>5009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5010</v>
      </c>
      <c r="D1276" t="s">
        <v>595</v>
      </c>
      <c r="E1276" t="s">
        <v>5011</v>
      </c>
      <c r="F1276" t="s">
        <v>5012</v>
      </c>
      <c r="G1276" t="s">
        <v>595</v>
      </c>
      <c r="H1276" t="s">
        <v>5013</v>
      </c>
      <c r="I1276" t="s">
        <v>733</v>
      </c>
      <c r="J1276">
        <v>2825553316.462534</v>
      </c>
      <c r="K1276">
        <v>7.45</v>
      </c>
      <c r="L1276" t="s">
        <v>5014</v>
      </c>
      <c r="M1276" t="s">
        <v>5015</v>
      </c>
    </row>
    <row r="1277" spans="1:13" x14ac:dyDescent="0.4">
      <c r="A1277">
        <v>200000977</v>
      </c>
      <c r="B1277" t="s">
        <v>1369</v>
      </c>
      <c r="C1277" t="s">
        <v>5010</v>
      </c>
      <c r="D1277" t="s">
        <v>595</v>
      </c>
      <c r="E1277" t="s">
        <v>5016</v>
      </c>
      <c r="F1277" t="s">
        <v>5017</v>
      </c>
      <c r="G1277" t="s">
        <v>595</v>
      </c>
      <c r="H1277" t="s">
        <v>5018</v>
      </c>
      <c r="I1277" t="s">
        <v>733</v>
      </c>
      <c r="J1277">
        <v>2825553316.462534</v>
      </c>
      <c r="K1277">
        <v>7.45</v>
      </c>
      <c r="L1277" t="s">
        <v>5014</v>
      </c>
      <c r="M1277" t="s">
        <v>5015</v>
      </c>
    </row>
    <row r="1278" spans="1:13" x14ac:dyDescent="0.4">
      <c r="A1278">
        <v>200000977</v>
      </c>
      <c r="B1278" t="s">
        <v>1369</v>
      </c>
      <c r="C1278" t="s">
        <v>5010</v>
      </c>
      <c r="D1278" t="s">
        <v>2775</v>
      </c>
      <c r="E1278" t="s">
        <v>5019</v>
      </c>
      <c r="F1278" t="s">
        <v>5020</v>
      </c>
      <c r="G1278" t="s">
        <v>2775</v>
      </c>
      <c r="H1278" t="s">
        <v>5021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5010</v>
      </c>
      <c r="D1279" t="s">
        <v>2775</v>
      </c>
      <c r="E1279" t="s">
        <v>5019</v>
      </c>
      <c r="F1279" t="s">
        <v>4486</v>
      </c>
      <c r="G1279" t="s">
        <v>2775</v>
      </c>
      <c r="H1279" t="s">
        <v>5021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5010</v>
      </c>
      <c r="D1280" t="s">
        <v>2775</v>
      </c>
      <c r="E1280" t="s">
        <v>5019</v>
      </c>
      <c r="F1280" t="s">
        <v>5022</v>
      </c>
      <c r="G1280" t="s">
        <v>2775</v>
      </c>
      <c r="H1280" t="s">
        <v>5021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5010</v>
      </c>
      <c r="D1281" t="s">
        <v>2775</v>
      </c>
      <c r="E1281" t="s">
        <v>5019</v>
      </c>
      <c r="F1281" t="s">
        <v>5023</v>
      </c>
      <c r="G1281" t="s">
        <v>2775</v>
      </c>
      <c r="H1281" t="s">
        <v>5021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5010</v>
      </c>
      <c r="D1282" t="s">
        <v>2775</v>
      </c>
      <c r="E1282" t="s">
        <v>5019</v>
      </c>
      <c r="F1282" t="s">
        <v>5024</v>
      </c>
      <c r="G1282" t="s">
        <v>2775</v>
      </c>
      <c r="H1282" t="s">
        <v>5021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5010</v>
      </c>
      <c r="D1283" t="s">
        <v>2775</v>
      </c>
      <c r="E1283" t="s">
        <v>5019</v>
      </c>
      <c r="F1283" t="s">
        <v>5025</v>
      </c>
      <c r="G1283" t="s">
        <v>2775</v>
      </c>
      <c r="H1283" t="s">
        <v>5021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5010</v>
      </c>
      <c r="D1284" t="s">
        <v>2775</v>
      </c>
      <c r="E1284" t="s">
        <v>5019</v>
      </c>
      <c r="F1284" t="s">
        <v>5026</v>
      </c>
      <c r="G1284" t="s">
        <v>2775</v>
      </c>
      <c r="H1284" t="s">
        <v>5027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5010</v>
      </c>
      <c r="D1285" t="s">
        <v>2775</v>
      </c>
      <c r="E1285" t="s">
        <v>5019</v>
      </c>
      <c r="F1285" t="s">
        <v>5028</v>
      </c>
      <c r="G1285" t="s">
        <v>2775</v>
      </c>
      <c r="H1285" t="s">
        <v>5021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5010</v>
      </c>
      <c r="D1286" t="s">
        <v>2775</v>
      </c>
      <c r="E1286" t="s">
        <v>5019</v>
      </c>
      <c r="F1286" t="s">
        <v>5029</v>
      </c>
      <c r="G1286" t="s">
        <v>2775</v>
      </c>
      <c r="H1286" t="s">
        <v>5021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5010</v>
      </c>
      <c r="D1287" t="s">
        <v>2775</v>
      </c>
      <c r="E1287" t="s">
        <v>5019</v>
      </c>
      <c r="F1287" t="s">
        <v>5030</v>
      </c>
      <c r="G1287" t="s">
        <v>2775</v>
      </c>
      <c r="H1287" t="s">
        <v>5021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5010</v>
      </c>
      <c r="D1288" t="s">
        <v>2775</v>
      </c>
      <c r="E1288" t="s">
        <v>5019</v>
      </c>
      <c r="F1288" t="s">
        <v>5031</v>
      </c>
      <c r="G1288" t="s">
        <v>2775</v>
      </c>
      <c r="H1288" t="s">
        <v>5021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5032</v>
      </c>
      <c r="C1289" t="s">
        <v>5033</v>
      </c>
      <c r="D1289" t="s">
        <v>595</v>
      </c>
      <c r="E1289" t="s">
        <v>5034</v>
      </c>
      <c r="F1289" t="s">
        <v>5035</v>
      </c>
      <c r="G1289" t="s">
        <v>595</v>
      </c>
      <c r="H1289" t="s">
        <v>5036</v>
      </c>
      <c r="I1289" t="s">
        <v>598</v>
      </c>
      <c r="J1289">
        <v>64604000.260354102</v>
      </c>
      <c r="K1289">
        <v>4.7</v>
      </c>
      <c r="L1289" t="s">
        <v>5037</v>
      </c>
      <c r="M1289" t="s">
        <v>4334</v>
      </c>
    </row>
    <row r="1290" spans="1:13" x14ac:dyDescent="0.4">
      <c r="A1290">
        <v>200000978</v>
      </c>
      <c r="B1290" t="s">
        <v>5032</v>
      </c>
      <c r="C1290" t="s">
        <v>5033</v>
      </c>
      <c r="D1290" t="s">
        <v>595</v>
      </c>
      <c r="E1290" t="s">
        <v>5038</v>
      </c>
      <c r="F1290" t="s">
        <v>5039</v>
      </c>
      <c r="G1290" t="s">
        <v>595</v>
      </c>
      <c r="H1290" t="s">
        <v>5036</v>
      </c>
      <c r="I1290" t="s">
        <v>598</v>
      </c>
      <c r="J1290">
        <v>26596000.107181899</v>
      </c>
      <c r="K1290">
        <v>4.7</v>
      </c>
      <c r="L1290" t="s">
        <v>5037</v>
      </c>
      <c r="M1290" t="s">
        <v>4334</v>
      </c>
    </row>
    <row r="1291" spans="1:13" x14ac:dyDescent="0.4">
      <c r="A1291">
        <v>200000978</v>
      </c>
      <c r="B1291" t="s">
        <v>5032</v>
      </c>
      <c r="C1291" t="s">
        <v>5033</v>
      </c>
      <c r="D1291" t="s">
        <v>595</v>
      </c>
      <c r="E1291" t="s">
        <v>5040</v>
      </c>
      <c r="F1291" t="s">
        <v>5041</v>
      </c>
      <c r="G1291" t="s">
        <v>595</v>
      </c>
      <c r="H1291" t="s">
        <v>5042</v>
      </c>
      <c r="I1291" t="s">
        <v>598</v>
      </c>
      <c r="J1291">
        <v>163629600.65942699</v>
      </c>
      <c r="K1291">
        <v>4.8</v>
      </c>
      <c r="L1291" t="s">
        <v>5043</v>
      </c>
      <c r="M1291" t="s">
        <v>5044</v>
      </c>
    </row>
    <row r="1292" spans="1:13" x14ac:dyDescent="0.4">
      <c r="A1292">
        <v>200000978</v>
      </c>
      <c r="B1292" t="s">
        <v>5032</v>
      </c>
      <c r="C1292" t="s">
        <v>5033</v>
      </c>
      <c r="D1292" t="s">
        <v>595</v>
      </c>
      <c r="E1292" t="s">
        <v>5045</v>
      </c>
      <c r="F1292" t="s">
        <v>5046</v>
      </c>
      <c r="G1292" t="s">
        <v>595</v>
      </c>
      <c r="H1292" t="s">
        <v>5047</v>
      </c>
      <c r="I1292" t="s">
        <v>598</v>
      </c>
      <c r="J1292">
        <v>298265601.20200998</v>
      </c>
      <c r="K1292">
        <v>4.7</v>
      </c>
      <c r="L1292" t="s">
        <v>5048</v>
      </c>
      <c r="M1292" t="s">
        <v>4334</v>
      </c>
    </row>
    <row r="1293" spans="1:13" x14ac:dyDescent="0.4">
      <c r="A1293">
        <v>200000978</v>
      </c>
      <c r="B1293" t="s">
        <v>5032</v>
      </c>
      <c r="C1293" t="s">
        <v>5033</v>
      </c>
      <c r="D1293" t="s">
        <v>595</v>
      </c>
      <c r="E1293" t="s">
        <v>5049</v>
      </c>
      <c r="F1293" t="s">
        <v>5050</v>
      </c>
      <c r="G1293" t="s">
        <v>595</v>
      </c>
      <c r="H1293" t="s">
        <v>5047</v>
      </c>
      <c r="I1293" t="s">
        <v>598</v>
      </c>
      <c r="J1293">
        <v>106634400.429737</v>
      </c>
      <c r="K1293">
        <v>4.7</v>
      </c>
      <c r="L1293" t="s">
        <v>5048</v>
      </c>
      <c r="M1293" t="s">
        <v>4334</v>
      </c>
    </row>
    <row r="1294" spans="1:13" x14ac:dyDescent="0.4">
      <c r="A1294">
        <v>200000978</v>
      </c>
      <c r="B1294" t="s">
        <v>5032</v>
      </c>
      <c r="C1294" t="s">
        <v>5033</v>
      </c>
      <c r="D1294" t="s">
        <v>595</v>
      </c>
      <c r="E1294" t="s">
        <v>5051</v>
      </c>
      <c r="F1294" t="s">
        <v>5052</v>
      </c>
      <c r="G1294" t="s">
        <v>595</v>
      </c>
      <c r="H1294" t="s">
        <v>5053</v>
      </c>
      <c r="I1294" t="s">
        <v>598</v>
      </c>
      <c r="J1294">
        <v>227313156.91607201</v>
      </c>
      <c r="K1294">
        <v>4.8</v>
      </c>
      <c r="L1294" t="s">
        <v>5054</v>
      </c>
      <c r="M1294" t="s">
        <v>5044</v>
      </c>
    </row>
    <row r="1295" spans="1:13" x14ac:dyDescent="0.4">
      <c r="A1295">
        <v>200000978</v>
      </c>
      <c r="B1295" t="s">
        <v>5032</v>
      </c>
      <c r="C1295" t="s">
        <v>5033</v>
      </c>
      <c r="D1295" t="s">
        <v>595</v>
      </c>
      <c r="E1295" t="s">
        <v>5055</v>
      </c>
      <c r="F1295" t="s">
        <v>5056</v>
      </c>
      <c r="G1295" t="s">
        <v>595</v>
      </c>
      <c r="H1295" t="s">
        <v>5053</v>
      </c>
      <c r="I1295" t="s">
        <v>598</v>
      </c>
      <c r="J1295">
        <v>80748844.325417802</v>
      </c>
      <c r="K1295">
        <v>4.8</v>
      </c>
      <c r="L1295" t="s">
        <v>5054</v>
      </c>
      <c r="M1295" t="s">
        <v>5044</v>
      </c>
    </row>
    <row r="1296" spans="1:13" x14ac:dyDescent="0.4">
      <c r="A1296">
        <v>200000978</v>
      </c>
      <c r="B1296" t="s">
        <v>5032</v>
      </c>
      <c r="C1296" t="s">
        <v>5033</v>
      </c>
      <c r="D1296" t="s">
        <v>595</v>
      </c>
      <c r="E1296" t="s">
        <v>5057</v>
      </c>
      <c r="F1296" t="s">
        <v>5058</v>
      </c>
      <c r="G1296" t="s">
        <v>595</v>
      </c>
      <c r="H1296" t="s">
        <v>5059</v>
      </c>
      <c r="I1296" t="s">
        <v>598</v>
      </c>
      <c r="J1296">
        <v>845106403.405779</v>
      </c>
      <c r="K1296">
        <v>4.5</v>
      </c>
      <c r="L1296" t="s">
        <v>5048</v>
      </c>
      <c r="M1296" t="s">
        <v>5060</v>
      </c>
    </row>
    <row r="1297" spans="1:13" x14ac:dyDescent="0.4">
      <c r="A1297">
        <v>200000978</v>
      </c>
      <c r="B1297" t="s">
        <v>5032</v>
      </c>
      <c r="C1297" t="s">
        <v>5033</v>
      </c>
      <c r="D1297" t="s">
        <v>595</v>
      </c>
      <c r="E1297" t="s">
        <v>5061</v>
      </c>
      <c r="F1297" t="s">
        <v>5062</v>
      </c>
      <c r="G1297" t="s">
        <v>595</v>
      </c>
      <c r="H1297" t="s">
        <v>5059</v>
      </c>
      <c r="I1297" t="s">
        <v>598</v>
      </c>
      <c r="J1297">
        <v>307093601.23758698</v>
      </c>
      <c r="K1297">
        <v>4.5</v>
      </c>
      <c r="L1297" t="s">
        <v>5048</v>
      </c>
      <c r="M1297" t="s">
        <v>5060</v>
      </c>
    </row>
    <row r="1298" spans="1:13" x14ac:dyDescent="0.4">
      <c r="A1298">
        <v>200000978</v>
      </c>
      <c r="B1298" t="s">
        <v>5032</v>
      </c>
      <c r="C1298" t="s">
        <v>5033</v>
      </c>
      <c r="D1298" t="s">
        <v>595</v>
      </c>
      <c r="E1298" t="s">
        <v>5063</v>
      </c>
      <c r="F1298" t="s">
        <v>5064</v>
      </c>
      <c r="G1298" t="s">
        <v>595</v>
      </c>
      <c r="H1298" t="s">
        <v>5065</v>
      </c>
      <c r="I1298" t="s">
        <v>598</v>
      </c>
      <c r="J1298">
        <v>417581881.68285501</v>
      </c>
      <c r="K1298">
        <v>4.8</v>
      </c>
      <c r="L1298" t="s">
        <v>5048</v>
      </c>
      <c r="M1298" t="s">
        <v>5066</v>
      </c>
    </row>
    <row r="1299" spans="1:13" x14ac:dyDescent="0.4">
      <c r="A1299">
        <v>200000978</v>
      </c>
      <c r="B1299" t="s">
        <v>5032</v>
      </c>
      <c r="C1299" t="s">
        <v>5033</v>
      </c>
      <c r="D1299" t="s">
        <v>595</v>
      </c>
      <c r="E1299" t="s">
        <v>5067</v>
      </c>
      <c r="F1299" t="s">
        <v>5068</v>
      </c>
      <c r="G1299" t="s">
        <v>595</v>
      </c>
      <c r="H1299" t="s">
        <v>5065</v>
      </c>
      <c r="I1299" t="s">
        <v>598</v>
      </c>
      <c r="J1299">
        <v>107791430.43439899</v>
      </c>
      <c r="K1299">
        <v>4.8</v>
      </c>
      <c r="L1299" t="s">
        <v>5048</v>
      </c>
      <c r="M1299" t="s">
        <v>5066</v>
      </c>
    </row>
    <row r="1300" spans="1:13" x14ac:dyDescent="0.4">
      <c r="A1300">
        <v>200000978</v>
      </c>
      <c r="B1300" t="s">
        <v>5032</v>
      </c>
      <c r="C1300" t="s">
        <v>5033</v>
      </c>
      <c r="D1300" t="s">
        <v>595</v>
      </c>
      <c r="E1300" t="s">
        <v>5069</v>
      </c>
      <c r="F1300" t="s">
        <v>5070</v>
      </c>
      <c r="G1300" t="s">
        <v>595</v>
      </c>
      <c r="H1300" t="s">
        <v>5065</v>
      </c>
      <c r="I1300" t="s">
        <v>598</v>
      </c>
      <c r="J1300">
        <v>157116690.63317999</v>
      </c>
      <c r="K1300">
        <v>4.8</v>
      </c>
      <c r="L1300" t="s">
        <v>5048</v>
      </c>
      <c r="M1300" t="s">
        <v>5066</v>
      </c>
    </row>
    <row r="1301" spans="1:13" x14ac:dyDescent="0.4">
      <c r="A1301">
        <v>200000979</v>
      </c>
      <c r="B1301" t="s">
        <v>5071</v>
      </c>
      <c r="C1301" t="s">
        <v>5072</v>
      </c>
      <c r="D1301" t="s">
        <v>595</v>
      </c>
      <c r="E1301" t="s">
        <v>5073</v>
      </c>
      <c r="F1301" t="s">
        <v>5074</v>
      </c>
      <c r="G1301" t="s">
        <v>595</v>
      </c>
      <c r="H1301" t="s">
        <v>3729</v>
      </c>
      <c r="I1301" t="s">
        <v>598</v>
      </c>
      <c r="J1301">
        <v>3434887399.6663299</v>
      </c>
      <c r="K1301">
        <v>4.8</v>
      </c>
      <c r="L1301" t="s">
        <v>3020</v>
      </c>
      <c r="M1301" t="s">
        <v>4347</v>
      </c>
    </row>
    <row r="1302" spans="1:13" x14ac:dyDescent="0.4">
      <c r="A1302">
        <v>200000979</v>
      </c>
      <c r="B1302" t="s">
        <v>5071</v>
      </c>
      <c r="C1302" t="s">
        <v>5072</v>
      </c>
      <c r="D1302" t="s">
        <v>595</v>
      </c>
      <c r="E1302" t="s">
        <v>5075</v>
      </c>
      <c r="F1302" t="s">
        <v>5076</v>
      </c>
      <c r="G1302" t="s">
        <v>595</v>
      </c>
      <c r="H1302" t="s">
        <v>3729</v>
      </c>
      <c r="I1302" t="s">
        <v>598</v>
      </c>
      <c r="J1302">
        <v>2610108199.7464499</v>
      </c>
      <c r="K1302">
        <v>4.8</v>
      </c>
      <c r="L1302" t="s">
        <v>3020</v>
      </c>
      <c r="M1302" t="s">
        <v>5077</v>
      </c>
    </row>
    <row r="1303" spans="1:13" x14ac:dyDescent="0.4">
      <c r="A1303">
        <v>200000979</v>
      </c>
      <c r="B1303" t="s">
        <v>5071</v>
      </c>
      <c r="C1303" t="s">
        <v>5072</v>
      </c>
      <c r="D1303" t="s">
        <v>595</v>
      </c>
      <c r="E1303" t="s">
        <v>5078</v>
      </c>
      <c r="F1303" t="s">
        <v>5079</v>
      </c>
      <c r="G1303" t="s">
        <v>595</v>
      </c>
      <c r="H1303" t="s">
        <v>5080</v>
      </c>
      <c r="I1303" t="s">
        <v>598</v>
      </c>
      <c r="J1303">
        <v>5131947099.5014696</v>
      </c>
      <c r="K1303">
        <v>4.8</v>
      </c>
      <c r="L1303" t="s">
        <v>3020</v>
      </c>
      <c r="M1303" t="s">
        <v>5077</v>
      </c>
    </row>
    <row r="1304" spans="1:13" x14ac:dyDescent="0.4">
      <c r="A1304">
        <v>200000979</v>
      </c>
      <c r="B1304" t="s">
        <v>5071</v>
      </c>
      <c r="C1304" t="s">
        <v>5072</v>
      </c>
      <c r="D1304" t="s">
        <v>595</v>
      </c>
      <c r="E1304" t="s">
        <v>5081</v>
      </c>
      <c r="F1304" t="s">
        <v>5082</v>
      </c>
      <c r="G1304" t="s">
        <v>595</v>
      </c>
      <c r="H1304" t="s">
        <v>5083</v>
      </c>
      <c r="I1304" t="s">
        <v>598</v>
      </c>
      <c r="J1304">
        <v>1010099999.90188</v>
      </c>
      <c r="K1304">
        <v>4</v>
      </c>
      <c r="L1304" t="s">
        <v>5084</v>
      </c>
      <c r="M1304" t="s">
        <v>5085</v>
      </c>
    </row>
    <row r="1305" spans="1:13" x14ac:dyDescent="0.4">
      <c r="A1305">
        <v>200000979</v>
      </c>
      <c r="B1305" t="s">
        <v>5071</v>
      </c>
      <c r="C1305" t="s">
        <v>5072</v>
      </c>
      <c r="D1305" t="s">
        <v>595</v>
      </c>
      <c r="E1305" t="s">
        <v>5086</v>
      </c>
      <c r="F1305" t="s">
        <v>5087</v>
      </c>
      <c r="G1305" t="s">
        <v>595</v>
      </c>
      <c r="H1305" t="s">
        <v>5088</v>
      </c>
      <c r="I1305" t="s">
        <v>598</v>
      </c>
      <c r="J1305">
        <v>1113349999.89185</v>
      </c>
      <c r="K1305">
        <v>4.7</v>
      </c>
      <c r="L1305" t="s">
        <v>3715</v>
      </c>
      <c r="M1305" t="s">
        <v>5085</v>
      </c>
    </row>
    <row r="1306" spans="1:13" x14ac:dyDescent="0.4">
      <c r="A1306">
        <v>200000979</v>
      </c>
      <c r="B1306" t="s">
        <v>5071</v>
      </c>
      <c r="C1306" t="s">
        <v>5072</v>
      </c>
      <c r="D1306" t="s">
        <v>595</v>
      </c>
      <c r="E1306" t="s">
        <v>5089</v>
      </c>
      <c r="F1306" t="s">
        <v>5090</v>
      </c>
      <c r="G1306" t="s">
        <v>595</v>
      </c>
      <c r="H1306" t="s">
        <v>5091</v>
      </c>
      <c r="I1306" t="s">
        <v>598</v>
      </c>
      <c r="J1306">
        <v>1068549999.8961999</v>
      </c>
      <c r="K1306">
        <v>4</v>
      </c>
      <c r="L1306" t="s">
        <v>3715</v>
      </c>
      <c r="M1306" t="s">
        <v>5085</v>
      </c>
    </row>
    <row r="1307" spans="1:13" x14ac:dyDescent="0.4">
      <c r="A1307">
        <v>200000979</v>
      </c>
      <c r="B1307" t="s">
        <v>5071</v>
      </c>
      <c r="C1307" t="s">
        <v>5072</v>
      </c>
      <c r="D1307" t="s">
        <v>595</v>
      </c>
      <c r="E1307" t="s">
        <v>5092</v>
      </c>
      <c r="F1307" t="s">
        <v>5093</v>
      </c>
      <c r="G1307" t="s">
        <v>595</v>
      </c>
      <c r="H1307" t="s">
        <v>5094</v>
      </c>
      <c r="I1307" t="s">
        <v>598</v>
      </c>
      <c r="J1307">
        <v>405649999.960594</v>
      </c>
      <c r="K1307">
        <v>4</v>
      </c>
      <c r="L1307" t="s">
        <v>3256</v>
      </c>
      <c r="M1307" t="s">
        <v>5085</v>
      </c>
    </row>
    <row r="1308" spans="1:13" x14ac:dyDescent="0.4">
      <c r="A1308">
        <v>200000981</v>
      </c>
      <c r="B1308" t="s">
        <v>1421</v>
      </c>
      <c r="C1308" t="s">
        <v>5095</v>
      </c>
      <c r="D1308" t="s">
        <v>2775</v>
      </c>
      <c r="F1308" t="s">
        <v>5096</v>
      </c>
      <c r="G1308" t="s">
        <v>2775</v>
      </c>
      <c r="H1308" t="s">
        <v>5096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5095</v>
      </c>
      <c r="D1309" t="s">
        <v>2775</v>
      </c>
      <c r="F1309" t="s">
        <v>5097</v>
      </c>
      <c r="G1309" t="s">
        <v>2775</v>
      </c>
      <c r="H1309" t="s">
        <v>5097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5095</v>
      </c>
      <c r="D1310" t="s">
        <v>2775</v>
      </c>
      <c r="F1310" t="s">
        <v>5098</v>
      </c>
      <c r="G1310" t="s">
        <v>2775</v>
      </c>
      <c r="H1310" t="s">
        <v>5098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5095</v>
      </c>
      <c r="D1311" t="s">
        <v>2775</v>
      </c>
      <c r="F1311" t="s">
        <v>5099</v>
      </c>
      <c r="G1311" t="s">
        <v>2775</v>
      </c>
      <c r="H1311" t="s">
        <v>5099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5095</v>
      </c>
      <c r="D1312" t="s">
        <v>2775</v>
      </c>
      <c r="F1312" t="s">
        <v>5100</v>
      </c>
      <c r="G1312" t="s">
        <v>2775</v>
      </c>
      <c r="H1312" t="s">
        <v>5100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5095</v>
      </c>
      <c r="D1313" t="s">
        <v>2775</v>
      </c>
      <c r="F1313" t="s">
        <v>5101</v>
      </c>
      <c r="G1313" t="s">
        <v>2775</v>
      </c>
      <c r="H1313" t="s">
        <v>5101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5095</v>
      </c>
      <c r="D1314" t="s">
        <v>2775</v>
      </c>
      <c r="F1314" t="s">
        <v>5102</v>
      </c>
      <c r="G1314" t="s">
        <v>2775</v>
      </c>
      <c r="H1314" t="s">
        <v>5102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5095</v>
      </c>
      <c r="D1315" t="s">
        <v>2775</v>
      </c>
      <c r="F1315" t="s">
        <v>5103</v>
      </c>
      <c r="G1315" t="s">
        <v>2775</v>
      </c>
      <c r="H1315" t="s">
        <v>5103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5095</v>
      </c>
      <c r="D1316" t="s">
        <v>2775</v>
      </c>
      <c r="F1316" t="s">
        <v>5104</v>
      </c>
      <c r="G1316" t="s">
        <v>2775</v>
      </c>
      <c r="H1316" t="s">
        <v>5104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5095</v>
      </c>
      <c r="D1317" t="s">
        <v>2775</v>
      </c>
      <c r="F1317" t="s">
        <v>5105</v>
      </c>
      <c r="G1317" t="s">
        <v>2775</v>
      </c>
      <c r="H1317" t="s">
        <v>5105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5095</v>
      </c>
      <c r="D1318" t="s">
        <v>2775</v>
      </c>
      <c r="F1318" t="s">
        <v>5106</v>
      </c>
      <c r="G1318" t="s">
        <v>2775</v>
      </c>
      <c r="H1318" t="s">
        <v>5106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5095</v>
      </c>
      <c r="D1319" t="s">
        <v>2775</v>
      </c>
      <c r="F1319" t="s">
        <v>5107</v>
      </c>
      <c r="G1319" t="s">
        <v>2775</v>
      </c>
      <c r="H1319" t="s">
        <v>5107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5095</v>
      </c>
      <c r="D1320" t="s">
        <v>2775</v>
      </c>
      <c r="F1320" t="s">
        <v>5108</v>
      </c>
      <c r="G1320" t="s">
        <v>2775</v>
      </c>
      <c r="H1320" t="s">
        <v>5108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5095</v>
      </c>
      <c r="D1321" t="s">
        <v>2775</v>
      </c>
      <c r="F1321" t="s">
        <v>5109</v>
      </c>
      <c r="G1321" t="s">
        <v>2775</v>
      </c>
      <c r="H1321" t="s">
        <v>5109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5095</v>
      </c>
      <c r="D1322" t="s">
        <v>2775</v>
      </c>
      <c r="F1322" t="s">
        <v>5110</v>
      </c>
      <c r="G1322" t="s">
        <v>2775</v>
      </c>
      <c r="H1322" t="s">
        <v>5110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5095</v>
      </c>
      <c r="D1323" t="s">
        <v>2775</v>
      </c>
      <c r="F1323" t="s">
        <v>5111</v>
      </c>
      <c r="G1323" t="s">
        <v>2775</v>
      </c>
      <c r="H1323" t="s">
        <v>5111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5112</v>
      </c>
      <c r="D1324" t="s">
        <v>595</v>
      </c>
      <c r="F1324" t="s">
        <v>5113</v>
      </c>
      <c r="G1324" t="s">
        <v>595</v>
      </c>
      <c r="H1324" t="s">
        <v>5113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5112</v>
      </c>
      <c r="D1325" t="s">
        <v>595</v>
      </c>
      <c r="F1325" t="s">
        <v>5114</v>
      </c>
      <c r="G1325" t="s">
        <v>595</v>
      </c>
      <c r="H1325" t="s">
        <v>5114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5112</v>
      </c>
      <c r="D1326" t="s">
        <v>595</v>
      </c>
      <c r="F1326" t="s">
        <v>5115</v>
      </c>
      <c r="G1326" t="s">
        <v>595</v>
      </c>
      <c r="H1326" t="s">
        <v>5115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5112</v>
      </c>
      <c r="D1327" t="s">
        <v>2775</v>
      </c>
      <c r="F1327" t="s">
        <v>5116</v>
      </c>
      <c r="G1327" t="s">
        <v>2775</v>
      </c>
      <c r="H1327" t="s">
        <v>5116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5112</v>
      </c>
      <c r="D1328" t="s">
        <v>4433</v>
      </c>
      <c r="F1328" t="s">
        <v>5117</v>
      </c>
      <c r="G1328" t="s">
        <v>4433</v>
      </c>
      <c r="H1328" t="s">
        <v>5117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5112</v>
      </c>
      <c r="D1329" t="s">
        <v>4433</v>
      </c>
      <c r="F1329" t="s">
        <v>5118</v>
      </c>
      <c r="G1329" t="s">
        <v>4433</v>
      </c>
      <c r="H1329" t="s">
        <v>5118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5112</v>
      </c>
      <c r="D1330" t="s">
        <v>4433</v>
      </c>
      <c r="F1330" t="s">
        <v>5119</v>
      </c>
      <c r="G1330" t="s">
        <v>4433</v>
      </c>
      <c r="H1330" t="s">
        <v>5119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5112</v>
      </c>
      <c r="D1331" t="s">
        <v>4433</v>
      </c>
      <c r="F1331" t="s">
        <v>5120</v>
      </c>
      <c r="G1331" t="s">
        <v>4433</v>
      </c>
      <c r="H1331" t="s">
        <v>5120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5112</v>
      </c>
      <c r="D1332" t="s">
        <v>4433</v>
      </c>
      <c r="F1332" t="s">
        <v>5121</v>
      </c>
      <c r="G1332" t="s">
        <v>4433</v>
      </c>
      <c r="H1332" t="s">
        <v>5121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5112</v>
      </c>
      <c r="D1333" t="s">
        <v>4433</v>
      </c>
      <c r="F1333" t="s">
        <v>5122</v>
      </c>
      <c r="G1333" t="s">
        <v>4433</v>
      </c>
      <c r="H1333" t="s">
        <v>5122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5112</v>
      </c>
      <c r="D1334" t="s">
        <v>4433</v>
      </c>
      <c r="F1334" t="s">
        <v>5123</v>
      </c>
      <c r="G1334" t="s">
        <v>4433</v>
      </c>
      <c r="H1334" t="s">
        <v>5123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5112</v>
      </c>
      <c r="D1335" t="s">
        <v>4433</v>
      </c>
      <c r="F1335" t="s">
        <v>4434</v>
      </c>
      <c r="G1335" t="s">
        <v>4433</v>
      </c>
      <c r="H1335" t="s">
        <v>4434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5112</v>
      </c>
      <c r="D1336" t="s">
        <v>4433</v>
      </c>
      <c r="F1336" t="s">
        <v>5124</v>
      </c>
      <c r="G1336" t="s">
        <v>4433</v>
      </c>
      <c r="H1336" t="s">
        <v>5124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5112</v>
      </c>
      <c r="D1337" t="s">
        <v>4433</v>
      </c>
      <c r="F1337" t="s">
        <v>4997</v>
      </c>
      <c r="G1337" t="s">
        <v>4433</v>
      </c>
      <c r="H1337" t="s">
        <v>4997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5112</v>
      </c>
      <c r="D1338" t="s">
        <v>4433</v>
      </c>
      <c r="F1338" t="s">
        <v>5125</v>
      </c>
      <c r="G1338" t="s">
        <v>4433</v>
      </c>
      <c r="H1338" t="s">
        <v>5125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5126</v>
      </c>
      <c r="C1339" t="s">
        <v>5127</v>
      </c>
      <c r="D1339" t="s">
        <v>595</v>
      </c>
      <c r="E1339" t="s">
        <v>5128</v>
      </c>
      <c r="F1339" t="s">
        <v>5129</v>
      </c>
      <c r="G1339" t="s">
        <v>595</v>
      </c>
      <c r="H1339" t="s">
        <v>5130</v>
      </c>
      <c r="I1339" t="s">
        <v>598</v>
      </c>
      <c r="J1339">
        <v>1022073170.41159</v>
      </c>
      <c r="K1339">
        <v>11.5</v>
      </c>
      <c r="L1339" t="s">
        <v>5131</v>
      </c>
      <c r="M1339" t="s">
        <v>5132</v>
      </c>
    </row>
    <row r="1340" spans="1:13" x14ac:dyDescent="0.4">
      <c r="A1340">
        <v>200000990</v>
      </c>
      <c r="B1340" t="s">
        <v>5126</v>
      </c>
      <c r="C1340" t="s">
        <v>5127</v>
      </c>
      <c r="D1340" t="s">
        <v>595</v>
      </c>
      <c r="E1340" t="s">
        <v>5133</v>
      </c>
      <c r="F1340" t="s">
        <v>5134</v>
      </c>
      <c r="G1340" t="s">
        <v>595</v>
      </c>
      <c r="H1340" t="s">
        <v>5130</v>
      </c>
      <c r="I1340" t="s">
        <v>598</v>
      </c>
      <c r="J1340">
        <v>24956829260.4762</v>
      </c>
      <c r="K1340">
        <v>4.4000000000000004</v>
      </c>
      <c r="L1340" t="s">
        <v>5135</v>
      </c>
      <c r="M1340" t="s">
        <v>5136</v>
      </c>
    </row>
    <row r="1341" spans="1:13" x14ac:dyDescent="0.4">
      <c r="A1341">
        <v>200000990</v>
      </c>
      <c r="B1341" t="s">
        <v>5126</v>
      </c>
      <c r="C1341" t="s">
        <v>5127</v>
      </c>
      <c r="D1341" t="s">
        <v>595</v>
      </c>
      <c r="E1341" t="s">
        <v>5137</v>
      </c>
      <c r="F1341" t="s">
        <v>5138</v>
      </c>
      <c r="G1341" t="s">
        <v>595</v>
      </c>
      <c r="H1341" t="s">
        <v>5130</v>
      </c>
      <c r="I1341" t="s">
        <v>598</v>
      </c>
      <c r="J1341">
        <v>11829268288.978001</v>
      </c>
      <c r="K1341">
        <v>11.5</v>
      </c>
      <c r="L1341" t="s">
        <v>5139</v>
      </c>
      <c r="M1341" t="s">
        <v>5136</v>
      </c>
    </row>
    <row r="1342" spans="1:13" x14ac:dyDescent="0.4">
      <c r="A1342">
        <v>200000990</v>
      </c>
      <c r="B1342" t="s">
        <v>5126</v>
      </c>
      <c r="C1342" t="s">
        <v>5127</v>
      </c>
      <c r="D1342" t="s">
        <v>2775</v>
      </c>
      <c r="E1342" t="s">
        <v>5140</v>
      </c>
      <c r="F1342" t="s">
        <v>5141</v>
      </c>
      <c r="G1342" t="s">
        <v>2775</v>
      </c>
      <c r="H1342" t="s">
        <v>5130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5142</v>
      </c>
      <c r="C1343" t="s">
        <v>5143</v>
      </c>
      <c r="D1343" t="s">
        <v>595</v>
      </c>
      <c r="E1343" t="s">
        <v>5144</v>
      </c>
      <c r="F1343" t="s">
        <v>5145</v>
      </c>
      <c r="G1343" t="s">
        <v>595</v>
      </c>
      <c r="H1343" t="s">
        <v>5130</v>
      </c>
      <c r="I1343" t="s">
        <v>598</v>
      </c>
      <c r="J1343">
        <v>426829268.10299999</v>
      </c>
      <c r="K1343">
        <v>11.5</v>
      </c>
      <c r="L1343" t="s">
        <v>5139</v>
      </c>
      <c r="M1343" t="s">
        <v>5136</v>
      </c>
    </row>
    <row r="1344" spans="1:13" x14ac:dyDescent="0.4">
      <c r="A1344">
        <v>200000991</v>
      </c>
      <c r="B1344" t="s">
        <v>5142</v>
      </c>
      <c r="C1344" t="s">
        <v>5143</v>
      </c>
      <c r="D1344" t="s">
        <v>595</v>
      </c>
      <c r="E1344" t="s">
        <v>5146</v>
      </c>
      <c r="F1344" t="s">
        <v>5147</v>
      </c>
      <c r="G1344" t="s">
        <v>595</v>
      </c>
      <c r="H1344" t="s">
        <v>5130</v>
      </c>
      <c r="I1344" t="s">
        <v>598</v>
      </c>
      <c r="J1344">
        <v>701219511.88349998</v>
      </c>
      <c r="K1344">
        <v>11.5</v>
      </c>
      <c r="L1344" t="s">
        <v>5139</v>
      </c>
      <c r="M1344" t="s">
        <v>5136</v>
      </c>
    </row>
    <row r="1345" spans="1:13" x14ac:dyDescent="0.4">
      <c r="A1345">
        <v>200000991</v>
      </c>
      <c r="B1345" t="s">
        <v>5142</v>
      </c>
      <c r="C1345" t="s">
        <v>5143</v>
      </c>
      <c r="D1345" t="s">
        <v>595</v>
      </c>
      <c r="E1345" t="s">
        <v>5148</v>
      </c>
      <c r="F1345" t="s">
        <v>5149</v>
      </c>
      <c r="G1345" t="s">
        <v>595</v>
      </c>
      <c r="H1345" t="s">
        <v>5130</v>
      </c>
      <c r="I1345" t="s">
        <v>598</v>
      </c>
      <c r="J1345">
        <v>1073170731.2304</v>
      </c>
      <c r="K1345">
        <v>11.5</v>
      </c>
      <c r="L1345" t="s">
        <v>5139</v>
      </c>
      <c r="M1345" t="s">
        <v>5136</v>
      </c>
    </row>
    <row r="1346" spans="1:13" x14ac:dyDescent="0.4">
      <c r="A1346">
        <v>200000991</v>
      </c>
      <c r="B1346" t="s">
        <v>5142</v>
      </c>
      <c r="C1346" t="s">
        <v>5143</v>
      </c>
      <c r="D1346" t="s">
        <v>595</v>
      </c>
      <c r="E1346" t="s">
        <v>5150</v>
      </c>
      <c r="F1346" t="s">
        <v>5151</v>
      </c>
      <c r="G1346" t="s">
        <v>595</v>
      </c>
      <c r="H1346" t="s">
        <v>5130</v>
      </c>
      <c r="I1346" t="s">
        <v>598</v>
      </c>
      <c r="J1346">
        <v>2060975608.8401999</v>
      </c>
      <c r="K1346">
        <v>11.5</v>
      </c>
      <c r="L1346" t="s">
        <v>5139</v>
      </c>
      <c r="M1346" t="s">
        <v>5136</v>
      </c>
    </row>
    <row r="1347" spans="1:13" x14ac:dyDescent="0.4">
      <c r="A1347">
        <v>200000991</v>
      </c>
      <c r="B1347" t="s">
        <v>5142</v>
      </c>
      <c r="C1347" t="s">
        <v>5143</v>
      </c>
      <c r="D1347" t="s">
        <v>595</v>
      </c>
      <c r="E1347" t="s">
        <v>5152</v>
      </c>
      <c r="F1347" t="s">
        <v>5153</v>
      </c>
      <c r="G1347" t="s">
        <v>595</v>
      </c>
      <c r="H1347" t="s">
        <v>5130</v>
      </c>
      <c r="I1347" t="s">
        <v>598</v>
      </c>
      <c r="J1347">
        <v>487804877.83200002</v>
      </c>
      <c r="K1347">
        <v>11.5</v>
      </c>
      <c r="L1347" t="s">
        <v>5139</v>
      </c>
      <c r="M1347" t="s">
        <v>5136</v>
      </c>
    </row>
    <row r="1348" spans="1:13" x14ac:dyDescent="0.4">
      <c r="A1348">
        <v>200000991</v>
      </c>
      <c r="B1348" t="s">
        <v>5142</v>
      </c>
      <c r="C1348" t="s">
        <v>5143</v>
      </c>
      <c r="D1348" t="s">
        <v>595</v>
      </c>
      <c r="E1348" t="s">
        <v>4044</v>
      </c>
      <c r="F1348" t="s">
        <v>5154</v>
      </c>
      <c r="G1348" t="s">
        <v>595</v>
      </c>
      <c r="H1348" t="s">
        <v>5130</v>
      </c>
      <c r="I1348" t="s">
        <v>598</v>
      </c>
      <c r="J1348">
        <v>1524390243.2249999</v>
      </c>
      <c r="K1348">
        <v>11.5</v>
      </c>
      <c r="L1348" t="s">
        <v>5139</v>
      </c>
      <c r="M1348" t="s">
        <v>5136</v>
      </c>
    </row>
    <row r="1349" spans="1:13" x14ac:dyDescent="0.4">
      <c r="A1349">
        <v>200000991</v>
      </c>
      <c r="B1349" t="s">
        <v>5142</v>
      </c>
      <c r="C1349" t="s">
        <v>5143</v>
      </c>
      <c r="D1349" t="s">
        <v>595</v>
      </c>
      <c r="E1349" t="s">
        <v>5155</v>
      </c>
      <c r="F1349" t="s">
        <v>5156</v>
      </c>
      <c r="G1349" t="s">
        <v>595</v>
      </c>
      <c r="H1349" t="s">
        <v>5130</v>
      </c>
      <c r="I1349" t="s">
        <v>598</v>
      </c>
      <c r="J1349">
        <v>1646341462.6830001</v>
      </c>
      <c r="K1349">
        <v>11.5</v>
      </c>
      <c r="L1349" t="s">
        <v>5139</v>
      </c>
      <c r="M1349" t="s">
        <v>5136</v>
      </c>
    </row>
    <row r="1350" spans="1:13" x14ac:dyDescent="0.4">
      <c r="A1350">
        <v>200000991</v>
      </c>
      <c r="B1350" t="s">
        <v>5142</v>
      </c>
      <c r="C1350" t="s">
        <v>5143</v>
      </c>
      <c r="D1350" t="s">
        <v>595</v>
      </c>
      <c r="E1350" t="s">
        <v>5157</v>
      </c>
      <c r="F1350" t="s">
        <v>5158</v>
      </c>
      <c r="G1350" t="s">
        <v>595</v>
      </c>
      <c r="H1350" t="s">
        <v>5130</v>
      </c>
      <c r="I1350" t="s">
        <v>598</v>
      </c>
      <c r="J1350">
        <v>3304878047.3118</v>
      </c>
      <c r="K1350">
        <v>11.5</v>
      </c>
      <c r="L1350" t="s">
        <v>5139</v>
      </c>
      <c r="M1350" t="s">
        <v>5136</v>
      </c>
    </row>
    <row r="1351" spans="1:13" x14ac:dyDescent="0.4">
      <c r="A1351">
        <v>200000991</v>
      </c>
      <c r="B1351" t="s">
        <v>5142</v>
      </c>
      <c r="C1351" t="s">
        <v>5143</v>
      </c>
      <c r="D1351" t="s">
        <v>595</v>
      </c>
      <c r="E1351" t="s">
        <v>5159</v>
      </c>
      <c r="F1351" t="s">
        <v>5160</v>
      </c>
      <c r="G1351" t="s">
        <v>595</v>
      </c>
      <c r="H1351" t="s">
        <v>5130</v>
      </c>
      <c r="I1351" t="s">
        <v>598</v>
      </c>
      <c r="J1351">
        <v>420731707.13010001</v>
      </c>
      <c r="K1351">
        <v>11.5</v>
      </c>
      <c r="L1351" t="s">
        <v>5139</v>
      </c>
      <c r="M1351" t="s">
        <v>5136</v>
      </c>
    </row>
    <row r="1352" spans="1:13" x14ac:dyDescent="0.4">
      <c r="A1352">
        <v>200000991</v>
      </c>
      <c r="B1352" t="s">
        <v>5142</v>
      </c>
      <c r="C1352" t="s">
        <v>5143</v>
      </c>
      <c r="D1352" t="s">
        <v>595</v>
      </c>
      <c r="E1352" t="s">
        <v>5161</v>
      </c>
      <c r="F1352" t="s">
        <v>5162</v>
      </c>
      <c r="G1352" t="s">
        <v>595</v>
      </c>
      <c r="H1352" t="s">
        <v>5130</v>
      </c>
      <c r="I1352" t="s">
        <v>598</v>
      </c>
      <c r="J1352">
        <v>182926829.18700001</v>
      </c>
      <c r="K1352">
        <v>11.5</v>
      </c>
      <c r="L1352" t="s">
        <v>5139</v>
      </c>
      <c r="M1352" t="s">
        <v>5136</v>
      </c>
    </row>
    <row r="1353" spans="1:13" x14ac:dyDescent="0.4">
      <c r="A1353">
        <v>200000991</v>
      </c>
      <c r="B1353" t="s">
        <v>5142</v>
      </c>
      <c r="C1353" t="s">
        <v>5143</v>
      </c>
      <c r="D1353" t="s">
        <v>595</v>
      </c>
      <c r="E1353" t="s">
        <v>5163</v>
      </c>
      <c r="F1353" t="s">
        <v>5164</v>
      </c>
      <c r="G1353" t="s">
        <v>595</v>
      </c>
      <c r="H1353" t="s">
        <v>5130</v>
      </c>
      <c r="I1353" t="s">
        <v>598</v>
      </c>
      <c r="J1353">
        <v>2573170730.5637999</v>
      </c>
      <c r="K1353">
        <v>4.4000000000000004</v>
      </c>
      <c r="L1353" t="s">
        <v>5135</v>
      </c>
      <c r="M1353" t="s">
        <v>5136</v>
      </c>
    </row>
    <row r="1354" spans="1:13" x14ac:dyDescent="0.4">
      <c r="A1354">
        <v>200000991</v>
      </c>
      <c r="B1354" t="s">
        <v>5142</v>
      </c>
      <c r="C1354" t="s">
        <v>5143</v>
      </c>
      <c r="D1354" t="s">
        <v>595</v>
      </c>
      <c r="E1354" t="s">
        <v>5165</v>
      </c>
      <c r="F1354" t="s">
        <v>5166</v>
      </c>
      <c r="G1354" t="s">
        <v>595</v>
      </c>
      <c r="H1354" t="s">
        <v>5130</v>
      </c>
      <c r="I1354" t="s">
        <v>598</v>
      </c>
      <c r="J1354">
        <v>4573170729.6750002</v>
      </c>
      <c r="K1354">
        <v>4.4000000000000004</v>
      </c>
      <c r="L1354" t="s">
        <v>5135</v>
      </c>
      <c r="M1354" t="s">
        <v>5136</v>
      </c>
    </row>
    <row r="1355" spans="1:13" x14ac:dyDescent="0.4">
      <c r="A1355">
        <v>200000991</v>
      </c>
      <c r="B1355" t="s">
        <v>5142</v>
      </c>
      <c r="C1355" t="s">
        <v>5143</v>
      </c>
      <c r="D1355" t="s">
        <v>595</v>
      </c>
      <c r="E1355" t="s">
        <v>5167</v>
      </c>
      <c r="F1355" t="s">
        <v>5168</v>
      </c>
      <c r="G1355" t="s">
        <v>595</v>
      </c>
      <c r="H1355" t="s">
        <v>5130</v>
      </c>
      <c r="I1355" t="s">
        <v>598</v>
      </c>
      <c r="J1355">
        <v>2243902438.0272002</v>
      </c>
      <c r="K1355">
        <v>4.4000000000000004</v>
      </c>
      <c r="L1355" t="s">
        <v>5135</v>
      </c>
      <c r="M1355" t="s">
        <v>5136</v>
      </c>
    </row>
    <row r="1356" spans="1:13" x14ac:dyDescent="0.4">
      <c r="A1356">
        <v>200000991</v>
      </c>
      <c r="B1356" t="s">
        <v>5142</v>
      </c>
      <c r="C1356" t="s">
        <v>5143</v>
      </c>
      <c r="D1356" t="s">
        <v>595</v>
      </c>
      <c r="E1356" t="s">
        <v>5169</v>
      </c>
      <c r="F1356" t="s">
        <v>5170</v>
      </c>
      <c r="G1356" t="s">
        <v>595</v>
      </c>
      <c r="H1356" t="s">
        <v>5130</v>
      </c>
      <c r="I1356" t="s">
        <v>598</v>
      </c>
      <c r="J1356">
        <v>2499999998.8889999</v>
      </c>
      <c r="K1356">
        <v>4.4000000000000004</v>
      </c>
      <c r="L1356" t="s">
        <v>5135</v>
      </c>
      <c r="M1356" t="s">
        <v>5136</v>
      </c>
    </row>
    <row r="1357" spans="1:13" x14ac:dyDescent="0.4">
      <c r="A1357">
        <v>200000991</v>
      </c>
      <c r="B1357" t="s">
        <v>5142</v>
      </c>
      <c r="C1357" t="s">
        <v>5143</v>
      </c>
      <c r="D1357" t="s">
        <v>595</v>
      </c>
      <c r="E1357" t="s">
        <v>5171</v>
      </c>
      <c r="F1357" t="s">
        <v>5172</v>
      </c>
      <c r="G1357" t="s">
        <v>595</v>
      </c>
      <c r="H1357" t="s">
        <v>5130</v>
      </c>
      <c r="I1357" t="s">
        <v>598</v>
      </c>
      <c r="J1357">
        <v>2841463413.3713999</v>
      </c>
      <c r="K1357">
        <v>4.4000000000000004</v>
      </c>
      <c r="L1357" t="s">
        <v>5135</v>
      </c>
      <c r="M1357" t="s">
        <v>5136</v>
      </c>
    </row>
    <row r="1358" spans="1:13" x14ac:dyDescent="0.4">
      <c r="A1358">
        <v>200000991</v>
      </c>
      <c r="B1358" t="s">
        <v>5142</v>
      </c>
      <c r="C1358" t="s">
        <v>5143</v>
      </c>
      <c r="D1358" t="s">
        <v>595</v>
      </c>
      <c r="E1358" t="s">
        <v>5173</v>
      </c>
      <c r="F1358" t="s">
        <v>5174</v>
      </c>
      <c r="G1358" t="s">
        <v>595</v>
      </c>
      <c r="H1358" t="s">
        <v>5130</v>
      </c>
      <c r="I1358" t="s">
        <v>598</v>
      </c>
      <c r="J1358">
        <v>3414634144.8239999</v>
      </c>
      <c r="K1358">
        <v>4.4000000000000004</v>
      </c>
      <c r="L1358" t="s">
        <v>5135</v>
      </c>
      <c r="M1358" t="s">
        <v>5136</v>
      </c>
    </row>
    <row r="1359" spans="1:13" x14ac:dyDescent="0.4">
      <c r="A1359">
        <v>200000991</v>
      </c>
      <c r="B1359" t="s">
        <v>5142</v>
      </c>
      <c r="C1359" t="s">
        <v>5143</v>
      </c>
      <c r="D1359" t="s">
        <v>595</v>
      </c>
      <c r="E1359" t="s">
        <v>5175</v>
      </c>
      <c r="F1359" t="s">
        <v>5176</v>
      </c>
      <c r="G1359" t="s">
        <v>595</v>
      </c>
      <c r="H1359" t="s">
        <v>5130</v>
      </c>
      <c r="I1359" t="s">
        <v>598</v>
      </c>
      <c r="J1359">
        <v>4792682924.6993999</v>
      </c>
      <c r="K1359">
        <v>4.4000000000000004</v>
      </c>
      <c r="L1359" t="s">
        <v>5135</v>
      </c>
      <c r="M1359" t="s">
        <v>5136</v>
      </c>
    </row>
    <row r="1360" spans="1:13" x14ac:dyDescent="0.4">
      <c r="A1360">
        <v>200000991</v>
      </c>
      <c r="B1360" t="s">
        <v>5142</v>
      </c>
      <c r="C1360" t="s">
        <v>5143</v>
      </c>
      <c r="D1360" t="s">
        <v>595</v>
      </c>
      <c r="E1360" t="s">
        <v>5177</v>
      </c>
      <c r="F1360" t="s">
        <v>5178</v>
      </c>
      <c r="G1360" t="s">
        <v>595</v>
      </c>
      <c r="H1360" t="s">
        <v>5130</v>
      </c>
      <c r="I1360" t="s">
        <v>598</v>
      </c>
      <c r="J1360">
        <v>987804877.60979998</v>
      </c>
      <c r="K1360">
        <v>4.4000000000000004</v>
      </c>
      <c r="L1360" t="s">
        <v>5135</v>
      </c>
      <c r="M1360" t="s">
        <v>5136</v>
      </c>
    </row>
    <row r="1361" spans="1:13" x14ac:dyDescent="0.4">
      <c r="A1361">
        <v>200000991</v>
      </c>
      <c r="B1361" t="s">
        <v>5142</v>
      </c>
      <c r="C1361" t="s">
        <v>5143</v>
      </c>
      <c r="D1361" t="s">
        <v>595</v>
      </c>
      <c r="E1361" t="s">
        <v>5179</v>
      </c>
      <c r="F1361" t="s">
        <v>5180</v>
      </c>
      <c r="G1361" t="s">
        <v>595</v>
      </c>
      <c r="H1361" t="s">
        <v>5130</v>
      </c>
      <c r="I1361" t="s">
        <v>598</v>
      </c>
      <c r="J1361">
        <v>1029999999.5422699</v>
      </c>
      <c r="K1361">
        <v>4.4000000000000004</v>
      </c>
      <c r="L1361" t="s">
        <v>5135</v>
      </c>
      <c r="M1361" t="s">
        <v>5136</v>
      </c>
    </row>
    <row r="1362" spans="1:13" x14ac:dyDescent="0.4">
      <c r="A1362">
        <v>200000991</v>
      </c>
      <c r="B1362" t="s">
        <v>5142</v>
      </c>
      <c r="C1362" t="s">
        <v>5143</v>
      </c>
      <c r="D1362" t="s">
        <v>2775</v>
      </c>
      <c r="E1362" t="s">
        <v>5181</v>
      </c>
      <c r="F1362" t="s">
        <v>5182</v>
      </c>
      <c r="G1362" t="s">
        <v>2775</v>
      </c>
      <c r="H1362" t="s">
        <v>5130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5183</v>
      </c>
      <c r="C1363" t="s">
        <v>5184</v>
      </c>
      <c r="D1363" t="s">
        <v>595</v>
      </c>
      <c r="E1363" t="s">
        <v>5185</v>
      </c>
      <c r="F1363" t="s">
        <v>5186</v>
      </c>
      <c r="G1363" t="s">
        <v>595</v>
      </c>
      <c r="H1363" t="s">
        <v>5187</v>
      </c>
      <c r="I1363" t="s">
        <v>598</v>
      </c>
      <c r="J1363">
        <v>28161505226.551998</v>
      </c>
      <c r="K1363">
        <v>4.8</v>
      </c>
      <c r="L1363" t="s">
        <v>5188</v>
      </c>
      <c r="M1363" t="s">
        <v>5189</v>
      </c>
    </row>
    <row r="1364" spans="1:13" x14ac:dyDescent="0.4">
      <c r="A1364">
        <v>200000992</v>
      </c>
      <c r="B1364" t="s">
        <v>5183</v>
      </c>
      <c r="C1364" t="s">
        <v>5184</v>
      </c>
      <c r="D1364" t="s">
        <v>595</v>
      </c>
      <c r="E1364" t="s">
        <v>5190</v>
      </c>
      <c r="F1364" t="s">
        <v>5191</v>
      </c>
      <c r="G1364" t="s">
        <v>595</v>
      </c>
      <c r="H1364" t="s">
        <v>5187</v>
      </c>
      <c r="I1364" t="s">
        <v>598</v>
      </c>
      <c r="J1364">
        <v>101347507956.24001</v>
      </c>
      <c r="K1364">
        <v>4.8</v>
      </c>
      <c r="L1364" t="s">
        <v>5192</v>
      </c>
      <c r="M1364" t="s">
        <v>5189</v>
      </c>
    </row>
    <row r="1365" spans="1:13" x14ac:dyDescent="0.4">
      <c r="A1365">
        <v>200000992</v>
      </c>
      <c r="B1365" t="s">
        <v>5183</v>
      </c>
      <c r="C1365" t="s">
        <v>5184</v>
      </c>
      <c r="D1365" t="s">
        <v>595</v>
      </c>
      <c r="E1365" t="s">
        <v>5193</v>
      </c>
      <c r="F1365" t="s">
        <v>5194</v>
      </c>
      <c r="G1365" t="s">
        <v>595</v>
      </c>
      <c r="H1365" t="s">
        <v>5187</v>
      </c>
      <c r="I1365" t="s">
        <v>598</v>
      </c>
      <c r="J1365">
        <v>17570258659.203999</v>
      </c>
      <c r="K1365">
        <v>4.8</v>
      </c>
      <c r="L1365" t="s">
        <v>5195</v>
      </c>
      <c r="M1365" t="s">
        <v>5189</v>
      </c>
    </row>
    <row r="1366" spans="1:13" x14ac:dyDescent="0.4">
      <c r="A1366">
        <v>200000992</v>
      </c>
      <c r="B1366" t="s">
        <v>5183</v>
      </c>
      <c r="C1366" t="s">
        <v>5184</v>
      </c>
      <c r="D1366" t="s">
        <v>595</v>
      </c>
      <c r="E1366" t="s">
        <v>5196</v>
      </c>
      <c r="F1366" t="s">
        <v>5197</v>
      </c>
      <c r="G1366" t="s">
        <v>595</v>
      </c>
      <c r="H1366" t="s">
        <v>5187</v>
      </c>
      <c r="I1366" t="s">
        <v>598</v>
      </c>
      <c r="J1366">
        <v>1799912376.44837</v>
      </c>
      <c r="K1366">
        <v>12</v>
      </c>
      <c r="L1366" t="s">
        <v>5198</v>
      </c>
      <c r="M1366" t="s">
        <v>5199</v>
      </c>
    </row>
    <row r="1367" spans="1:13" x14ac:dyDescent="0.4">
      <c r="A1367">
        <v>200000992</v>
      </c>
      <c r="B1367" t="s">
        <v>5183</v>
      </c>
      <c r="C1367" t="s">
        <v>5184</v>
      </c>
      <c r="D1367" t="s">
        <v>2775</v>
      </c>
      <c r="E1367" t="s">
        <v>5200</v>
      </c>
      <c r="F1367" t="s">
        <v>5201</v>
      </c>
      <c r="G1367" t="s">
        <v>2775</v>
      </c>
      <c r="H1367" t="s">
        <v>5187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5202</v>
      </c>
      <c r="C1368" t="s">
        <v>5203</v>
      </c>
      <c r="D1368" t="s">
        <v>595</v>
      </c>
      <c r="F1368" t="s">
        <v>5204</v>
      </c>
      <c r="H1368" t="s">
        <v>5205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5202</v>
      </c>
      <c r="C1369" t="s">
        <v>5203</v>
      </c>
      <c r="D1369" t="s">
        <v>595</v>
      </c>
      <c r="E1369" t="s">
        <v>5206</v>
      </c>
      <c r="F1369" t="s">
        <v>5207</v>
      </c>
      <c r="G1369" t="s">
        <v>595</v>
      </c>
      <c r="H1369" t="s">
        <v>5208</v>
      </c>
      <c r="I1369" t="s">
        <v>733</v>
      </c>
      <c r="J1369">
        <v>7003127990.0448761</v>
      </c>
      <c r="K1369">
        <v>17</v>
      </c>
      <c r="L1369" t="s">
        <v>5209</v>
      </c>
      <c r="M1369" t="s">
        <v>5210</v>
      </c>
    </row>
    <row r="1370" spans="1:13" x14ac:dyDescent="0.4">
      <c r="A1370">
        <v>200001001</v>
      </c>
      <c r="B1370" t="s">
        <v>5202</v>
      </c>
      <c r="C1370" t="s">
        <v>5203</v>
      </c>
      <c r="D1370" t="s">
        <v>595</v>
      </c>
      <c r="E1370" t="s">
        <v>5211</v>
      </c>
      <c r="F1370" t="s">
        <v>5212</v>
      </c>
      <c r="G1370" t="s">
        <v>595</v>
      </c>
      <c r="H1370" t="s">
        <v>5208</v>
      </c>
      <c r="I1370" t="s">
        <v>733</v>
      </c>
      <c r="J1370">
        <v>34078874995.157211</v>
      </c>
      <c r="K1370">
        <v>0</v>
      </c>
      <c r="L1370" t="s">
        <v>5213</v>
      </c>
      <c r="M1370" t="s">
        <v>5214</v>
      </c>
    </row>
    <row r="1371" spans="1:13" x14ac:dyDescent="0.4">
      <c r="A1371">
        <v>210000004</v>
      </c>
      <c r="B1371" t="s">
        <v>5215</v>
      </c>
      <c r="C1371" t="s">
        <v>5216</v>
      </c>
      <c r="D1371" t="s">
        <v>595</v>
      </c>
      <c r="E1371" t="s">
        <v>5217</v>
      </c>
      <c r="F1371" t="s">
        <v>5218</v>
      </c>
      <c r="G1371" t="s">
        <v>595</v>
      </c>
      <c r="H1371" t="s">
        <v>5083</v>
      </c>
      <c r="I1371" t="s">
        <v>598</v>
      </c>
      <c r="J1371">
        <v>348450000</v>
      </c>
      <c r="K1371">
        <v>4</v>
      </c>
      <c r="L1371" t="s">
        <v>5219</v>
      </c>
      <c r="M1371" t="s">
        <v>5077</v>
      </c>
    </row>
    <row r="1372" spans="1:13" x14ac:dyDescent="0.4">
      <c r="A1372">
        <v>210000004</v>
      </c>
      <c r="B1372" t="s">
        <v>5215</v>
      </c>
      <c r="C1372" t="s">
        <v>5216</v>
      </c>
      <c r="D1372" t="s">
        <v>595</v>
      </c>
      <c r="E1372" t="s">
        <v>5220</v>
      </c>
      <c r="F1372" t="s">
        <v>5221</v>
      </c>
      <c r="G1372" t="s">
        <v>595</v>
      </c>
      <c r="H1372" t="s">
        <v>5222</v>
      </c>
      <c r="I1372" t="s">
        <v>598</v>
      </c>
      <c r="J1372">
        <v>189750000</v>
      </c>
      <c r="K1372">
        <v>4</v>
      </c>
      <c r="L1372" t="s">
        <v>5223</v>
      </c>
      <c r="M1372" t="s">
        <v>5224</v>
      </c>
    </row>
    <row r="1373" spans="1:13" x14ac:dyDescent="0.4">
      <c r="A1373">
        <v>210000004</v>
      </c>
      <c r="B1373" t="s">
        <v>5215</v>
      </c>
      <c r="C1373" t="s">
        <v>5216</v>
      </c>
      <c r="D1373" t="s">
        <v>595</v>
      </c>
      <c r="E1373" t="s">
        <v>5225</v>
      </c>
      <c r="F1373" t="s">
        <v>5226</v>
      </c>
      <c r="G1373" t="s">
        <v>595</v>
      </c>
      <c r="H1373" t="s">
        <v>5222</v>
      </c>
      <c r="I1373" t="s">
        <v>598</v>
      </c>
      <c r="J1373">
        <v>425199600</v>
      </c>
      <c r="K1373">
        <v>4</v>
      </c>
      <c r="L1373" t="s">
        <v>5227</v>
      </c>
      <c r="M1373" t="s">
        <v>5077</v>
      </c>
    </row>
    <row r="1374" spans="1:13" x14ac:dyDescent="0.4">
      <c r="A1374">
        <v>210000004</v>
      </c>
      <c r="B1374" t="s">
        <v>5215</v>
      </c>
      <c r="C1374" t="s">
        <v>5216</v>
      </c>
      <c r="D1374" t="s">
        <v>595</v>
      </c>
      <c r="E1374" t="s">
        <v>5228</v>
      </c>
      <c r="F1374" t="s">
        <v>5229</v>
      </c>
      <c r="G1374" t="s">
        <v>595</v>
      </c>
      <c r="H1374" t="s">
        <v>3733</v>
      </c>
      <c r="I1374" t="s">
        <v>598</v>
      </c>
      <c r="J1374">
        <v>1537050000</v>
      </c>
      <c r="K1374">
        <v>4.9000000000000004</v>
      </c>
      <c r="L1374" t="s">
        <v>3086</v>
      </c>
      <c r="M1374" t="s">
        <v>5077</v>
      </c>
    </row>
    <row r="1375" spans="1:13" x14ac:dyDescent="0.4">
      <c r="A1375">
        <v>210000004</v>
      </c>
      <c r="B1375" t="s">
        <v>5215</v>
      </c>
      <c r="C1375" t="s">
        <v>5216</v>
      </c>
      <c r="D1375" t="s">
        <v>595</v>
      </c>
      <c r="E1375" t="s">
        <v>5230</v>
      </c>
      <c r="F1375" t="s">
        <v>5231</v>
      </c>
      <c r="G1375" t="s">
        <v>595</v>
      </c>
      <c r="H1375" t="s">
        <v>5094</v>
      </c>
      <c r="I1375" t="s">
        <v>598</v>
      </c>
      <c r="J1375">
        <v>127200000</v>
      </c>
      <c r="K1375">
        <v>4</v>
      </c>
      <c r="L1375" t="s">
        <v>5219</v>
      </c>
      <c r="M1375" t="s">
        <v>5077</v>
      </c>
    </row>
    <row r="1376" spans="1:13" x14ac:dyDescent="0.4">
      <c r="A1376">
        <v>210000004</v>
      </c>
      <c r="B1376" t="s">
        <v>5215</v>
      </c>
      <c r="C1376" t="s">
        <v>5216</v>
      </c>
      <c r="D1376" t="s">
        <v>595</v>
      </c>
      <c r="E1376" t="s">
        <v>5232</v>
      </c>
      <c r="F1376" t="s">
        <v>5233</v>
      </c>
      <c r="G1376" t="s">
        <v>595</v>
      </c>
      <c r="H1376" t="s">
        <v>5234</v>
      </c>
      <c r="I1376" t="s">
        <v>598</v>
      </c>
      <c r="J1376">
        <v>211350000</v>
      </c>
      <c r="K1376">
        <v>4</v>
      </c>
      <c r="L1376" t="s">
        <v>5223</v>
      </c>
      <c r="M1376" t="s">
        <v>5224</v>
      </c>
    </row>
    <row r="1377" spans="1:13" x14ac:dyDescent="0.4">
      <c r="A1377">
        <v>210000004</v>
      </c>
      <c r="B1377" t="s">
        <v>5215</v>
      </c>
      <c r="C1377" t="s">
        <v>5216</v>
      </c>
      <c r="D1377" t="s">
        <v>595</v>
      </c>
      <c r="E1377" t="s">
        <v>5235</v>
      </c>
      <c r="F1377" t="s">
        <v>5236</v>
      </c>
      <c r="G1377" t="s">
        <v>595</v>
      </c>
      <c r="H1377" t="s">
        <v>5234</v>
      </c>
      <c r="I1377" t="s">
        <v>598</v>
      </c>
      <c r="J1377">
        <v>481722600</v>
      </c>
      <c r="K1377">
        <v>4</v>
      </c>
      <c r="L1377" t="s">
        <v>5227</v>
      </c>
      <c r="M1377" t="s">
        <v>5077</v>
      </c>
    </row>
    <row r="1378" spans="1:13" x14ac:dyDescent="0.4">
      <c r="A1378">
        <v>210000004</v>
      </c>
      <c r="B1378" t="s">
        <v>5215</v>
      </c>
      <c r="C1378" t="s">
        <v>5216</v>
      </c>
      <c r="D1378" t="s">
        <v>595</v>
      </c>
      <c r="E1378" t="s">
        <v>5237</v>
      </c>
      <c r="F1378" t="s">
        <v>5238</v>
      </c>
      <c r="G1378" t="s">
        <v>595</v>
      </c>
      <c r="H1378" t="s">
        <v>5239</v>
      </c>
      <c r="I1378" t="s">
        <v>598</v>
      </c>
      <c r="J1378">
        <v>201750000</v>
      </c>
      <c r="K1378">
        <v>4</v>
      </c>
      <c r="L1378" t="s">
        <v>5084</v>
      </c>
      <c r="M1378" t="s">
        <v>5240</v>
      </c>
    </row>
    <row r="1379" spans="1:13" x14ac:dyDescent="0.4">
      <c r="A1379">
        <v>210000004</v>
      </c>
      <c r="B1379" t="s">
        <v>5215</v>
      </c>
      <c r="C1379" t="s">
        <v>5216</v>
      </c>
      <c r="D1379" t="s">
        <v>595</v>
      </c>
      <c r="E1379" t="s">
        <v>5241</v>
      </c>
      <c r="F1379" t="s">
        <v>5242</v>
      </c>
      <c r="G1379" t="s">
        <v>595</v>
      </c>
      <c r="H1379" t="s">
        <v>5239</v>
      </c>
      <c r="I1379" t="s">
        <v>598</v>
      </c>
      <c r="J1379">
        <v>440093100</v>
      </c>
      <c r="K1379">
        <v>4</v>
      </c>
      <c r="L1379" t="s">
        <v>5227</v>
      </c>
      <c r="M1379" t="s">
        <v>5077</v>
      </c>
    </row>
    <row r="1380" spans="1:13" x14ac:dyDescent="0.4">
      <c r="A1380">
        <v>210000035</v>
      </c>
      <c r="B1380" t="s">
        <v>5243</v>
      </c>
      <c r="C1380" t="s">
        <v>5244</v>
      </c>
      <c r="D1380" t="s">
        <v>2775</v>
      </c>
      <c r="E1380" t="s">
        <v>5245</v>
      </c>
      <c r="F1380" t="s">
        <v>4077</v>
      </c>
      <c r="G1380" t="s">
        <v>2775</v>
      </c>
      <c r="H1380" t="s">
        <v>4077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5243</v>
      </c>
      <c r="C1381" t="s">
        <v>5244</v>
      </c>
      <c r="D1381" t="s">
        <v>2775</v>
      </c>
      <c r="E1381" t="s">
        <v>5245</v>
      </c>
      <c r="F1381" t="s">
        <v>5246</v>
      </c>
      <c r="G1381" t="s">
        <v>2775</v>
      </c>
      <c r="H1381" t="s">
        <v>5246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5243</v>
      </c>
      <c r="C1382" t="s">
        <v>5244</v>
      </c>
      <c r="D1382" t="s">
        <v>2775</v>
      </c>
      <c r="E1382" t="s">
        <v>5245</v>
      </c>
      <c r="F1382" t="s">
        <v>5247</v>
      </c>
      <c r="G1382" t="s">
        <v>2775</v>
      </c>
      <c r="H1382" t="s">
        <v>5247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5243</v>
      </c>
      <c r="C1383" t="s">
        <v>5244</v>
      </c>
      <c r="D1383" t="s">
        <v>2775</v>
      </c>
      <c r="E1383" t="s">
        <v>5245</v>
      </c>
      <c r="F1383" t="s">
        <v>5248</v>
      </c>
      <c r="G1383" t="s">
        <v>2775</v>
      </c>
      <c r="H1383" t="s">
        <v>5248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5243</v>
      </c>
      <c r="C1384" t="s">
        <v>5244</v>
      </c>
      <c r="D1384" t="s">
        <v>2775</v>
      </c>
      <c r="E1384" t="s">
        <v>5245</v>
      </c>
      <c r="F1384" t="s">
        <v>5249</v>
      </c>
      <c r="G1384" t="s">
        <v>2775</v>
      </c>
      <c r="H1384" t="s">
        <v>5249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5243</v>
      </c>
      <c r="C1385" t="s">
        <v>5244</v>
      </c>
      <c r="D1385" t="s">
        <v>2775</v>
      </c>
      <c r="E1385" t="s">
        <v>5245</v>
      </c>
      <c r="F1385" t="s">
        <v>5250</v>
      </c>
      <c r="G1385" t="s">
        <v>2775</v>
      </c>
      <c r="H1385" t="s">
        <v>5250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5243</v>
      </c>
      <c r="C1386" t="s">
        <v>5244</v>
      </c>
      <c r="D1386" t="s">
        <v>2775</v>
      </c>
      <c r="E1386" t="s">
        <v>5245</v>
      </c>
      <c r="F1386" t="s">
        <v>5251</v>
      </c>
      <c r="G1386" t="s">
        <v>2775</v>
      </c>
      <c r="H1386" t="s">
        <v>5251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5243</v>
      </c>
      <c r="C1387" t="s">
        <v>5244</v>
      </c>
      <c r="D1387" t="s">
        <v>2775</v>
      </c>
      <c r="E1387" t="s">
        <v>5245</v>
      </c>
      <c r="F1387" t="s">
        <v>5252</v>
      </c>
      <c r="G1387" t="s">
        <v>2775</v>
      </c>
      <c r="H1387" t="s">
        <v>5252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5243</v>
      </c>
      <c r="C1388" t="s">
        <v>5244</v>
      </c>
      <c r="D1388" t="s">
        <v>2775</v>
      </c>
      <c r="E1388" t="s">
        <v>5245</v>
      </c>
      <c r="F1388" t="s">
        <v>5253</v>
      </c>
      <c r="G1388" t="s">
        <v>2775</v>
      </c>
      <c r="H1388" t="s">
        <v>5253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5243</v>
      </c>
      <c r="C1389" t="s">
        <v>5244</v>
      </c>
      <c r="D1389" t="s">
        <v>2775</v>
      </c>
      <c r="E1389" t="s">
        <v>5245</v>
      </c>
      <c r="F1389" t="s">
        <v>5254</v>
      </c>
      <c r="G1389" t="s">
        <v>2775</v>
      </c>
      <c r="H1389" t="s">
        <v>5254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5243</v>
      </c>
      <c r="C1390" t="s">
        <v>5244</v>
      </c>
      <c r="D1390" t="s">
        <v>2775</v>
      </c>
      <c r="E1390" t="s">
        <v>5245</v>
      </c>
      <c r="F1390" t="s">
        <v>4173</v>
      </c>
      <c r="G1390" t="s">
        <v>2775</v>
      </c>
      <c r="H1390" t="s">
        <v>4173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5243</v>
      </c>
      <c r="C1391" t="s">
        <v>5244</v>
      </c>
      <c r="D1391" t="s">
        <v>2775</v>
      </c>
      <c r="E1391" t="s">
        <v>5245</v>
      </c>
      <c r="F1391" t="s">
        <v>5255</v>
      </c>
      <c r="G1391" t="s">
        <v>2775</v>
      </c>
      <c r="H1391" t="s">
        <v>5255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5243</v>
      </c>
      <c r="C1392" t="s">
        <v>5244</v>
      </c>
      <c r="D1392" t="s">
        <v>2775</v>
      </c>
      <c r="E1392" t="s">
        <v>5245</v>
      </c>
      <c r="F1392" t="s">
        <v>5256</v>
      </c>
      <c r="G1392" t="s">
        <v>2775</v>
      </c>
      <c r="H1392" t="s">
        <v>5256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5243</v>
      </c>
      <c r="C1393" t="s">
        <v>5244</v>
      </c>
      <c r="D1393" t="s">
        <v>2775</v>
      </c>
      <c r="E1393" t="s">
        <v>5245</v>
      </c>
      <c r="F1393" t="s">
        <v>5257</v>
      </c>
      <c r="G1393" t="s">
        <v>2775</v>
      </c>
      <c r="H1393" t="s">
        <v>5257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5243</v>
      </c>
      <c r="C1394" t="s">
        <v>5244</v>
      </c>
      <c r="D1394" t="s">
        <v>2775</v>
      </c>
      <c r="E1394" t="s">
        <v>5245</v>
      </c>
      <c r="F1394" t="s">
        <v>5258</v>
      </c>
      <c r="G1394" t="s">
        <v>2775</v>
      </c>
      <c r="H1394" t="s">
        <v>5258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5243</v>
      </c>
      <c r="C1395" t="s">
        <v>5244</v>
      </c>
      <c r="D1395" t="s">
        <v>2775</v>
      </c>
      <c r="E1395" t="s">
        <v>5245</v>
      </c>
      <c r="F1395" t="s">
        <v>5259</v>
      </c>
      <c r="G1395" t="s">
        <v>2775</v>
      </c>
      <c r="H1395" t="s">
        <v>5259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5243</v>
      </c>
      <c r="C1396" t="s">
        <v>5244</v>
      </c>
      <c r="D1396" t="s">
        <v>2775</v>
      </c>
      <c r="E1396" t="s">
        <v>5245</v>
      </c>
      <c r="F1396" t="s">
        <v>5260</v>
      </c>
      <c r="G1396" t="s">
        <v>2775</v>
      </c>
      <c r="H1396" t="s">
        <v>5260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5243</v>
      </c>
      <c r="C1397" t="s">
        <v>5244</v>
      </c>
      <c r="D1397" t="s">
        <v>2775</v>
      </c>
      <c r="E1397" t="s">
        <v>5261</v>
      </c>
      <c r="F1397" t="s">
        <v>5262</v>
      </c>
      <c r="G1397" t="s">
        <v>2775</v>
      </c>
      <c r="H1397" t="s">
        <v>5262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5243</v>
      </c>
      <c r="C1398" t="s">
        <v>5244</v>
      </c>
      <c r="D1398" t="s">
        <v>2775</v>
      </c>
      <c r="E1398" t="s">
        <v>5245</v>
      </c>
      <c r="F1398" t="s">
        <v>5263</v>
      </c>
      <c r="G1398" t="s">
        <v>2775</v>
      </c>
      <c r="H1398" t="s">
        <v>5263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5243</v>
      </c>
      <c r="C1399" t="s">
        <v>5244</v>
      </c>
      <c r="D1399" t="s">
        <v>2775</v>
      </c>
      <c r="E1399" t="s">
        <v>5245</v>
      </c>
      <c r="F1399" t="s">
        <v>5264</v>
      </c>
      <c r="G1399" t="s">
        <v>2775</v>
      </c>
      <c r="H1399" t="s">
        <v>5264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5243</v>
      </c>
      <c r="C1400" t="s">
        <v>5244</v>
      </c>
      <c r="D1400" t="s">
        <v>2775</v>
      </c>
      <c r="E1400" t="s">
        <v>5265</v>
      </c>
      <c r="F1400" t="s">
        <v>5266</v>
      </c>
      <c r="G1400" t="s">
        <v>2775</v>
      </c>
      <c r="H1400" t="s">
        <v>5266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5243</v>
      </c>
      <c r="C1401" t="s">
        <v>5244</v>
      </c>
      <c r="D1401" t="s">
        <v>2775</v>
      </c>
      <c r="E1401" t="s">
        <v>5245</v>
      </c>
      <c r="F1401" t="s">
        <v>5267</v>
      </c>
      <c r="G1401" t="s">
        <v>2775</v>
      </c>
      <c r="H1401" t="s">
        <v>5267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5268</v>
      </c>
      <c r="C1402" t="s">
        <v>5244</v>
      </c>
      <c r="D1402" t="s">
        <v>2775</v>
      </c>
      <c r="E1402" t="s">
        <v>5269</v>
      </c>
      <c r="F1402" t="s">
        <v>5270</v>
      </c>
      <c r="G1402" t="s">
        <v>2775</v>
      </c>
      <c r="H1402" t="s">
        <v>5270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5268</v>
      </c>
      <c r="C1403" t="s">
        <v>5244</v>
      </c>
      <c r="D1403" t="s">
        <v>2775</v>
      </c>
      <c r="E1403" t="s">
        <v>5271</v>
      </c>
      <c r="F1403" t="s">
        <v>5272</v>
      </c>
      <c r="G1403" t="s">
        <v>2775</v>
      </c>
      <c r="H1403" t="s">
        <v>5272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5268</v>
      </c>
      <c r="C1404" t="s">
        <v>5244</v>
      </c>
      <c r="D1404" t="s">
        <v>2775</v>
      </c>
      <c r="E1404" t="s">
        <v>5273</v>
      </c>
      <c r="F1404" t="s">
        <v>5274</v>
      </c>
      <c r="G1404" t="s">
        <v>2775</v>
      </c>
      <c r="H1404" t="s">
        <v>5274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5268</v>
      </c>
      <c r="C1405" t="s">
        <v>5244</v>
      </c>
      <c r="D1405" t="s">
        <v>2775</v>
      </c>
      <c r="E1405" t="s">
        <v>5275</v>
      </c>
      <c r="F1405" t="s">
        <v>5276</v>
      </c>
      <c r="G1405" t="s">
        <v>2775</v>
      </c>
      <c r="H1405" t="s">
        <v>5276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5268</v>
      </c>
      <c r="C1406" t="s">
        <v>5244</v>
      </c>
      <c r="D1406" t="s">
        <v>2775</v>
      </c>
      <c r="E1406" t="s">
        <v>5277</v>
      </c>
      <c r="F1406" t="s">
        <v>5278</v>
      </c>
      <c r="G1406" t="s">
        <v>2775</v>
      </c>
      <c r="H1406" t="s">
        <v>5276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5243</v>
      </c>
      <c r="C1407" t="s">
        <v>5244</v>
      </c>
      <c r="D1407" t="s">
        <v>4433</v>
      </c>
      <c r="F1407" t="s">
        <v>5279</v>
      </c>
      <c r="G1407" t="s">
        <v>4433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5280</v>
      </c>
      <c r="C1408" t="s">
        <v>5281</v>
      </c>
      <c r="D1408" t="s">
        <v>595</v>
      </c>
      <c r="F1408" t="s">
        <v>5282</v>
      </c>
      <c r="G1408" t="s">
        <v>595</v>
      </c>
      <c r="H1408" t="s">
        <v>5283</v>
      </c>
      <c r="I1408" t="s">
        <v>733</v>
      </c>
      <c r="J1408">
        <v>34036687097.5495</v>
      </c>
      <c r="K1408">
        <v>5.2889999999999997</v>
      </c>
      <c r="L1408" t="s">
        <v>5284</v>
      </c>
      <c r="M1408" t="s">
        <v>5285</v>
      </c>
    </row>
    <row r="1409" spans="1:13" x14ac:dyDescent="0.4">
      <c r="A1409">
        <v>210000055</v>
      </c>
      <c r="B1409" t="s">
        <v>5280</v>
      </c>
      <c r="C1409" t="s">
        <v>5281</v>
      </c>
      <c r="D1409" t="s">
        <v>595</v>
      </c>
      <c r="F1409" t="s">
        <v>5286</v>
      </c>
      <c r="G1409" t="s">
        <v>595</v>
      </c>
      <c r="H1409" t="s">
        <v>5287</v>
      </c>
      <c r="I1409" t="s">
        <v>733</v>
      </c>
      <c r="J1409">
        <v>48776506333.389999</v>
      </c>
      <c r="K1409">
        <v>6.41</v>
      </c>
      <c r="L1409" t="s">
        <v>5288</v>
      </c>
      <c r="M1409" t="s">
        <v>5289</v>
      </c>
    </row>
    <row r="1410" spans="1:13" x14ac:dyDescent="0.4">
      <c r="A1410">
        <v>210000055</v>
      </c>
      <c r="B1410" t="s">
        <v>5280</v>
      </c>
      <c r="C1410" t="s">
        <v>5281</v>
      </c>
      <c r="D1410" t="s">
        <v>2775</v>
      </c>
      <c r="F1410" t="s">
        <v>5290</v>
      </c>
      <c r="G1410" t="s">
        <v>2775</v>
      </c>
      <c r="H1410" t="s">
        <v>5290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5280</v>
      </c>
      <c r="C1411" t="s">
        <v>5281</v>
      </c>
      <c r="D1411" t="s">
        <v>2775</v>
      </c>
      <c r="F1411" t="s">
        <v>5291</v>
      </c>
      <c r="G1411" t="s">
        <v>2775</v>
      </c>
      <c r="H1411" t="s">
        <v>5291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5280</v>
      </c>
      <c r="C1412" t="s">
        <v>5281</v>
      </c>
      <c r="D1412" t="s">
        <v>2775</v>
      </c>
      <c r="F1412" t="s">
        <v>5292</v>
      </c>
      <c r="G1412" t="s">
        <v>2775</v>
      </c>
      <c r="H1412" t="s">
        <v>5292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5280</v>
      </c>
      <c r="C1413" t="s">
        <v>5281</v>
      </c>
      <c r="D1413" t="s">
        <v>2775</v>
      </c>
      <c r="F1413" t="s">
        <v>5293</v>
      </c>
      <c r="G1413" t="s">
        <v>2775</v>
      </c>
      <c r="H1413" t="s">
        <v>5293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5280</v>
      </c>
      <c r="C1414" t="s">
        <v>5281</v>
      </c>
      <c r="D1414" t="s">
        <v>2775</v>
      </c>
      <c r="F1414" t="s">
        <v>5294</v>
      </c>
      <c r="G1414" t="s">
        <v>2775</v>
      </c>
      <c r="H1414" t="s">
        <v>5294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5280</v>
      </c>
      <c r="C1415" t="s">
        <v>5281</v>
      </c>
      <c r="D1415" t="s">
        <v>2775</v>
      </c>
      <c r="F1415" t="s">
        <v>5295</v>
      </c>
      <c r="G1415" t="s">
        <v>2775</v>
      </c>
      <c r="H1415" t="s">
        <v>5295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5280</v>
      </c>
      <c r="C1416" t="s">
        <v>5281</v>
      </c>
      <c r="D1416" t="s">
        <v>2775</v>
      </c>
      <c r="F1416" t="s">
        <v>5296</v>
      </c>
      <c r="G1416" t="s">
        <v>2775</v>
      </c>
      <c r="H1416" t="s">
        <v>5296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5280</v>
      </c>
      <c r="C1417" t="s">
        <v>5281</v>
      </c>
      <c r="D1417" t="s">
        <v>2775</v>
      </c>
      <c r="F1417" t="s">
        <v>5297</v>
      </c>
      <c r="G1417" t="s">
        <v>2775</v>
      </c>
      <c r="H1417" t="s">
        <v>5297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5280</v>
      </c>
      <c r="C1418" t="s">
        <v>5281</v>
      </c>
      <c r="D1418" t="s">
        <v>2775</v>
      </c>
      <c r="F1418" t="s">
        <v>5298</v>
      </c>
      <c r="G1418" t="s">
        <v>2775</v>
      </c>
      <c r="H1418" t="s">
        <v>5298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5280</v>
      </c>
      <c r="C1419" t="s">
        <v>5281</v>
      </c>
      <c r="D1419" t="s">
        <v>2775</v>
      </c>
      <c r="F1419" t="s">
        <v>5299</v>
      </c>
      <c r="G1419" t="s">
        <v>2775</v>
      </c>
      <c r="H1419" t="s">
        <v>5299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5280</v>
      </c>
      <c r="C1420" t="s">
        <v>5281</v>
      </c>
      <c r="D1420" t="s">
        <v>2775</v>
      </c>
      <c r="F1420" t="s">
        <v>5300</v>
      </c>
      <c r="G1420" t="s">
        <v>2775</v>
      </c>
      <c r="H1420" t="s">
        <v>5300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5280</v>
      </c>
      <c r="C1421" t="s">
        <v>5281</v>
      </c>
      <c r="D1421" t="s">
        <v>2775</v>
      </c>
      <c r="F1421" t="s">
        <v>5301</v>
      </c>
      <c r="G1421" t="s">
        <v>2775</v>
      </c>
      <c r="H1421" t="s">
        <v>5301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5280</v>
      </c>
      <c r="C1422" t="s">
        <v>5281</v>
      </c>
      <c r="D1422" t="s">
        <v>2775</v>
      </c>
      <c r="F1422" t="s">
        <v>5302</v>
      </c>
      <c r="G1422" t="s">
        <v>2775</v>
      </c>
      <c r="H1422" t="s">
        <v>5302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5280</v>
      </c>
      <c r="C1423" t="s">
        <v>5281</v>
      </c>
      <c r="D1423" t="s">
        <v>2775</v>
      </c>
      <c r="F1423" t="s">
        <v>5303</v>
      </c>
      <c r="G1423" t="s">
        <v>2775</v>
      </c>
      <c r="H1423" t="s">
        <v>5303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5280</v>
      </c>
      <c r="C1424" t="s">
        <v>5281</v>
      </c>
      <c r="D1424" t="s">
        <v>2775</v>
      </c>
      <c r="F1424" t="s">
        <v>5304</v>
      </c>
      <c r="G1424" t="s">
        <v>2775</v>
      </c>
      <c r="H1424" t="s">
        <v>5304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5280</v>
      </c>
      <c r="C1425" t="s">
        <v>5281</v>
      </c>
      <c r="D1425" t="s">
        <v>2775</v>
      </c>
      <c r="F1425" t="s">
        <v>5305</v>
      </c>
      <c r="G1425" t="s">
        <v>2775</v>
      </c>
      <c r="H1425" t="s">
        <v>5305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5280</v>
      </c>
      <c r="C1426" t="s">
        <v>5281</v>
      </c>
      <c r="D1426" t="s">
        <v>2775</v>
      </c>
      <c r="F1426" t="s">
        <v>5306</v>
      </c>
      <c r="G1426" t="s">
        <v>2775</v>
      </c>
      <c r="H1426" t="s">
        <v>5306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5280</v>
      </c>
      <c r="C1427" t="s">
        <v>5281</v>
      </c>
      <c r="D1427" t="s">
        <v>2775</v>
      </c>
      <c r="F1427" t="s">
        <v>5307</v>
      </c>
      <c r="G1427" t="s">
        <v>2775</v>
      </c>
      <c r="H1427" t="s">
        <v>5307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5280</v>
      </c>
      <c r="C1428" t="s">
        <v>5281</v>
      </c>
      <c r="D1428" t="s">
        <v>2775</v>
      </c>
      <c r="F1428" t="s">
        <v>5308</v>
      </c>
      <c r="G1428" t="s">
        <v>2775</v>
      </c>
      <c r="H1428" t="s">
        <v>5308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5280</v>
      </c>
      <c r="C1429" t="s">
        <v>5281</v>
      </c>
      <c r="D1429" t="s">
        <v>2775</v>
      </c>
      <c r="F1429" t="s">
        <v>5309</v>
      </c>
      <c r="G1429" t="s">
        <v>2775</v>
      </c>
      <c r="H1429" t="s">
        <v>5309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5280</v>
      </c>
      <c r="C1430" t="s">
        <v>5281</v>
      </c>
      <c r="D1430" t="s">
        <v>2775</v>
      </c>
      <c r="F1430" t="s">
        <v>5310</v>
      </c>
      <c r="G1430" t="s">
        <v>2775</v>
      </c>
      <c r="H1430" t="s">
        <v>5310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5280</v>
      </c>
      <c r="C1431" t="s">
        <v>5281</v>
      </c>
      <c r="D1431" t="s">
        <v>2775</v>
      </c>
      <c r="F1431" t="s">
        <v>5311</v>
      </c>
      <c r="G1431" t="s">
        <v>2775</v>
      </c>
      <c r="H1431" t="s">
        <v>5311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5280</v>
      </c>
      <c r="C1432" t="s">
        <v>5281</v>
      </c>
      <c r="D1432" t="s">
        <v>2775</v>
      </c>
      <c r="F1432" t="s">
        <v>5312</v>
      </c>
      <c r="G1432" t="s">
        <v>2775</v>
      </c>
      <c r="H1432" t="s">
        <v>5312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5280</v>
      </c>
      <c r="C1433" t="s">
        <v>5281</v>
      </c>
      <c r="D1433" t="s">
        <v>2775</v>
      </c>
      <c r="F1433" t="s">
        <v>5313</v>
      </c>
      <c r="G1433" t="s">
        <v>2775</v>
      </c>
      <c r="H1433" t="s">
        <v>5313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5280</v>
      </c>
      <c r="C1434" t="s">
        <v>5281</v>
      </c>
      <c r="D1434" t="s">
        <v>2775</v>
      </c>
      <c r="F1434" t="s">
        <v>5314</v>
      </c>
      <c r="G1434" t="s">
        <v>2775</v>
      </c>
      <c r="H1434" t="s">
        <v>5314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5280</v>
      </c>
      <c r="C1435" t="s">
        <v>5281</v>
      </c>
      <c r="D1435" t="s">
        <v>2775</v>
      </c>
      <c r="F1435" t="s">
        <v>5315</v>
      </c>
      <c r="G1435" t="s">
        <v>2775</v>
      </c>
      <c r="H1435" t="s">
        <v>5315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5280</v>
      </c>
      <c r="C1436" t="s">
        <v>5281</v>
      </c>
      <c r="D1436" t="s">
        <v>2775</v>
      </c>
      <c r="F1436" t="s">
        <v>5316</v>
      </c>
      <c r="G1436" t="s">
        <v>2775</v>
      </c>
      <c r="H1436" t="s">
        <v>5316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5280</v>
      </c>
      <c r="C1437" t="s">
        <v>5281</v>
      </c>
      <c r="D1437" t="s">
        <v>2775</v>
      </c>
      <c r="F1437" t="s">
        <v>5317</v>
      </c>
      <c r="G1437" t="s">
        <v>2775</v>
      </c>
      <c r="H1437" t="s">
        <v>5317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5280</v>
      </c>
      <c r="C1438" t="s">
        <v>5281</v>
      </c>
      <c r="D1438" t="s">
        <v>2775</v>
      </c>
      <c r="F1438" t="s">
        <v>5318</v>
      </c>
      <c r="G1438" t="s">
        <v>2775</v>
      </c>
      <c r="H1438" t="s">
        <v>5318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5280</v>
      </c>
      <c r="C1439" t="s">
        <v>5281</v>
      </c>
      <c r="D1439" t="s">
        <v>2775</v>
      </c>
      <c r="F1439" t="s">
        <v>5319</v>
      </c>
      <c r="G1439" t="s">
        <v>2775</v>
      </c>
      <c r="H1439" t="s">
        <v>5319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5280</v>
      </c>
      <c r="C1440" t="s">
        <v>5281</v>
      </c>
      <c r="D1440" t="s">
        <v>2775</v>
      </c>
      <c r="F1440" t="s">
        <v>5320</v>
      </c>
      <c r="G1440" t="s">
        <v>2775</v>
      </c>
      <c r="H1440" t="s">
        <v>5320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5280</v>
      </c>
      <c r="C1441" t="s">
        <v>5281</v>
      </c>
      <c r="D1441" t="s">
        <v>2775</v>
      </c>
      <c r="F1441" t="s">
        <v>5321</v>
      </c>
      <c r="G1441" t="s">
        <v>2775</v>
      </c>
      <c r="H1441" t="s">
        <v>5321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5280</v>
      </c>
      <c r="C1442" t="s">
        <v>5281</v>
      </c>
      <c r="D1442" t="s">
        <v>2775</v>
      </c>
      <c r="F1442" t="s">
        <v>5322</v>
      </c>
      <c r="G1442" t="s">
        <v>2775</v>
      </c>
      <c r="H1442" t="s">
        <v>5322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5280</v>
      </c>
      <c r="C1443" t="s">
        <v>5281</v>
      </c>
      <c r="D1443" t="s">
        <v>2775</v>
      </c>
      <c r="F1443" t="s">
        <v>5323</v>
      </c>
      <c r="G1443" t="s">
        <v>2775</v>
      </c>
      <c r="H1443" t="s">
        <v>5323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5280</v>
      </c>
      <c r="C1444" t="s">
        <v>5281</v>
      </c>
      <c r="D1444" t="s">
        <v>2775</v>
      </c>
      <c r="F1444" t="s">
        <v>5324</v>
      </c>
      <c r="G1444" t="s">
        <v>2775</v>
      </c>
      <c r="H1444" t="s">
        <v>5324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5280</v>
      </c>
      <c r="C1445" t="s">
        <v>5281</v>
      </c>
      <c r="D1445" t="s">
        <v>2775</v>
      </c>
      <c r="F1445" t="s">
        <v>5325</v>
      </c>
      <c r="G1445" t="s">
        <v>2775</v>
      </c>
      <c r="H1445" t="s">
        <v>5325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5280</v>
      </c>
      <c r="C1446" t="s">
        <v>5281</v>
      </c>
      <c r="D1446" t="s">
        <v>2775</v>
      </c>
      <c r="F1446" t="s">
        <v>5326</v>
      </c>
      <c r="G1446" t="s">
        <v>2775</v>
      </c>
      <c r="H1446" t="s">
        <v>5326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5280</v>
      </c>
      <c r="C1447" t="s">
        <v>5281</v>
      </c>
      <c r="D1447" t="s">
        <v>2775</v>
      </c>
      <c r="F1447" t="s">
        <v>5327</v>
      </c>
      <c r="G1447" t="s">
        <v>2775</v>
      </c>
      <c r="H1447" t="s">
        <v>5327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5280</v>
      </c>
      <c r="C1448" t="s">
        <v>5281</v>
      </c>
      <c r="D1448" t="s">
        <v>2775</v>
      </c>
      <c r="F1448" t="s">
        <v>5328</v>
      </c>
      <c r="G1448" t="s">
        <v>2775</v>
      </c>
      <c r="H1448" t="s">
        <v>5328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5280</v>
      </c>
      <c r="C1449" t="s">
        <v>5281</v>
      </c>
      <c r="D1449" t="s">
        <v>2775</v>
      </c>
      <c r="F1449" t="s">
        <v>5329</v>
      </c>
      <c r="G1449" t="s">
        <v>2775</v>
      </c>
      <c r="H1449" t="s">
        <v>5329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5280</v>
      </c>
      <c r="C1450" t="s">
        <v>5281</v>
      </c>
      <c r="D1450" t="s">
        <v>2775</v>
      </c>
      <c r="F1450" t="s">
        <v>5330</v>
      </c>
      <c r="G1450" t="s">
        <v>2775</v>
      </c>
      <c r="H1450" t="s">
        <v>5330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5280</v>
      </c>
      <c r="C1451" t="s">
        <v>5281</v>
      </c>
      <c r="D1451" t="s">
        <v>2775</v>
      </c>
      <c r="F1451" t="s">
        <v>5331</v>
      </c>
      <c r="G1451" t="s">
        <v>2775</v>
      </c>
      <c r="H1451" t="s">
        <v>5331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5280</v>
      </c>
      <c r="C1452" t="s">
        <v>5281</v>
      </c>
      <c r="D1452" t="s">
        <v>2775</v>
      </c>
      <c r="F1452" t="s">
        <v>5332</v>
      </c>
      <c r="G1452" t="s">
        <v>2775</v>
      </c>
      <c r="H1452" t="s">
        <v>5332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5280</v>
      </c>
      <c r="C1453" t="s">
        <v>5281</v>
      </c>
      <c r="D1453" t="s">
        <v>2775</v>
      </c>
      <c r="F1453" t="s">
        <v>5333</v>
      </c>
      <c r="G1453" t="s">
        <v>2775</v>
      </c>
      <c r="H1453" t="s">
        <v>5333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5280</v>
      </c>
      <c r="C1454" t="s">
        <v>5281</v>
      </c>
      <c r="D1454" t="s">
        <v>2775</v>
      </c>
      <c r="F1454" t="s">
        <v>5334</v>
      </c>
      <c r="G1454" t="s">
        <v>2775</v>
      </c>
      <c r="H1454" t="s">
        <v>5334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5280</v>
      </c>
      <c r="C1455" t="s">
        <v>5281</v>
      </c>
      <c r="D1455" t="s">
        <v>2775</v>
      </c>
      <c r="F1455" t="s">
        <v>5335</v>
      </c>
      <c r="G1455" t="s">
        <v>2775</v>
      </c>
      <c r="H1455" t="s">
        <v>5335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5280</v>
      </c>
      <c r="C1456" t="s">
        <v>5281</v>
      </c>
      <c r="D1456" t="s">
        <v>2775</v>
      </c>
      <c r="F1456" t="s">
        <v>5336</v>
      </c>
      <c r="G1456" t="s">
        <v>2775</v>
      </c>
      <c r="H1456" t="s">
        <v>5336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5280</v>
      </c>
      <c r="C1457" t="s">
        <v>5281</v>
      </c>
      <c r="D1457" t="s">
        <v>2775</v>
      </c>
      <c r="F1457" t="s">
        <v>5337</v>
      </c>
      <c r="G1457" t="s">
        <v>2775</v>
      </c>
      <c r="H1457" t="s">
        <v>5337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5280</v>
      </c>
      <c r="C1458" t="s">
        <v>5281</v>
      </c>
      <c r="D1458" t="s">
        <v>2775</v>
      </c>
      <c r="F1458" t="s">
        <v>5338</v>
      </c>
      <c r="G1458" t="s">
        <v>2775</v>
      </c>
      <c r="H1458" t="s">
        <v>5338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5280</v>
      </c>
      <c r="C1459" t="s">
        <v>5281</v>
      </c>
      <c r="D1459" t="s">
        <v>2775</v>
      </c>
      <c r="F1459" t="s">
        <v>5339</v>
      </c>
      <c r="G1459" t="s">
        <v>2775</v>
      </c>
      <c r="H1459" t="s">
        <v>5339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5340</v>
      </c>
      <c r="D1460" t="s">
        <v>2775</v>
      </c>
      <c r="F1460" t="s">
        <v>5341</v>
      </c>
      <c r="G1460" t="s">
        <v>2775</v>
      </c>
      <c r="H1460" t="s">
        <v>5341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5340</v>
      </c>
      <c r="D1461" t="s">
        <v>2775</v>
      </c>
      <c r="F1461" t="s">
        <v>5342</v>
      </c>
      <c r="G1461" t="s">
        <v>2775</v>
      </c>
      <c r="H1461" t="s">
        <v>5342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5340</v>
      </c>
      <c r="D1462" t="s">
        <v>2775</v>
      </c>
      <c r="F1462" t="s">
        <v>5343</v>
      </c>
      <c r="G1462" t="s">
        <v>2775</v>
      </c>
      <c r="H1462" t="s">
        <v>5343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5340</v>
      </c>
      <c r="D1463" t="s">
        <v>2775</v>
      </c>
      <c r="F1463" t="s">
        <v>5344</v>
      </c>
      <c r="G1463" t="s">
        <v>2775</v>
      </c>
      <c r="H1463" t="s">
        <v>5344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5340</v>
      </c>
      <c r="D1464" t="s">
        <v>2775</v>
      </c>
      <c r="F1464" t="s">
        <v>5345</v>
      </c>
      <c r="G1464" t="s">
        <v>2775</v>
      </c>
      <c r="H1464" t="s">
        <v>5345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5340</v>
      </c>
      <c r="D1465" t="s">
        <v>2775</v>
      </c>
      <c r="F1465" t="s">
        <v>5346</v>
      </c>
      <c r="G1465" t="s">
        <v>2775</v>
      </c>
      <c r="H1465" t="s">
        <v>5346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5340</v>
      </c>
      <c r="D1466" t="s">
        <v>2775</v>
      </c>
      <c r="F1466" t="s">
        <v>5347</v>
      </c>
      <c r="G1466" t="s">
        <v>2775</v>
      </c>
      <c r="H1466" t="s">
        <v>5347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5340</v>
      </c>
      <c r="D1467" t="s">
        <v>2775</v>
      </c>
      <c r="F1467" t="s">
        <v>5348</v>
      </c>
      <c r="G1467" t="s">
        <v>2775</v>
      </c>
      <c r="H1467" t="s">
        <v>5348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5340</v>
      </c>
      <c r="D1468" t="s">
        <v>2775</v>
      </c>
      <c r="F1468" t="s">
        <v>5349</v>
      </c>
      <c r="G1468" t="s">
        <v>2775</v>
      </c>
      <c r="H1468" t="s">
        <v>5349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5340</v>
      </c>
      <c r="D1469" t="s">
        <v>2775</v>
      </c>
      <c r="F1469" t="s">
        <v>5350</v>
      </c>
      <c r="G1469" t="s">
        <v>2775</v>
      </c>
      <c r="H1469" t="s">
        <v>5350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5340</v>
      </c>
      <c r="D1470" t="s">
        <v>2775</v>
      </c>
      <c r="F1470" t="s">
        <v>5351</v>
      </c>
      <c r="G1470" t="s">
        <v>2775</v>
      </c>
      <c r="H1470" t="s">
        <v>5351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5340</v>
      </c>
      <c r="D1471" t="s">
        <v>2775</v>
      </c>
      <c r="F1471" t="s">
        <v>5352</v>
      </c>
      <c r="G1471" t="s">
        <v>2775</v>
      </c>
      <c r="H1471" t="s">
        <v>5352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5340</v>
      </c>
      <c r="D1472" t="s">
        <v>2775</v>
      </c>
      <c r="F1472" t="s">
        <v>5353</v>
      </c>
      <c r="G1472" t="s">
        <v>2775</v>
      </c>
      <c r="H1472" t="s">
        <v>5353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5340</v>
      </c>
      <c r="D1473" t="s">
        <v>2775</v>
      </c>
      <c r="F1473" t="s">
        <v>5354</v>
      </c>
      <c r="G1473" t="s">
        <v>2775</v>
      </c>
      <c r="H1473" t="s">
        <v>5354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5340</v>
      </c>
      <c r="D1474" t="s">
        <v>2775</v>
      </c>
      <c r="F1474" t="s">
        <v>5355</v>
      </c>
      <c r="G1474" t="s">
        <v>2775</v>
      </c>
      <c r="H1474" t="s">
        <v>5355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5340</v>
      </c>
      <c r="D1475" t="s">
        <v>2775</v>
      </c>
      <c r="F1475" t="s">
        <v>5356</v>
      </c>
      <c r="G1475" t="s">
        <v>2775</v>
      </c>
      <c r="H1475" t="s">
        <v>5356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5340</v>
      </c>
      <c r="D1476" t="s">
        <v>2775</v>
      </c>
      <c r="F1476" t="s">
        <v>5357</v>
      </c>
      <c r="G1476" t="s">
        <v>2775</v>
      </c>
      <c r="H1476" t="s">
        <v>5357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5340</v>
      </c>
      <c r="D1477" t="s">
        <v>2775</v>
      </c>
      <c r="F1477" t="s">
        <v>5358</v>
      </c>
      <c r="G1477" t="s">
        <v>2775</v>
      </c>
      <c r="H1477" t="s">
        <v>5358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5340</v>
      </c>
      <c r="D1478" t="s">
        <v>2775</v>
      </c>
      <c r="F1478" t="s">
        <v>5359</v>
      </c>
      <c r="G1478" t="s">
        <v>2775</v>
      </c>
      <c r="H1478" t="s">
        <v>5359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5340</v>
      </c>
      <c r="D1479" t="s">
        <v>2775</v>
      </c>
      <c r="F1479" t="s">
        <v>5360</v>
      </c>
      <c r="G1479" t="s">
        <v>2775</v>
      </c>
      <c r="H1479" t="s">
        <v>5360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5340</v>
      </c>
      <c r="D1480" t="s">
        <v>2775</v>
      </c>
      <c r="F1480" t="s">
        <v>5361</v>
      </c>
      <c r="G1480" t="s">
        <v>2775</v>
      </c>
      <c r="H1480" t="s">
        <v>5361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5340</v>
      </c>
      <c r="D1481" t="s">
        <v>2775</v>
      </c>
      <c r="F1481" t="s">
        <v>5362</v>
      </c>
      <c r="G1481" t="s">
        <v>2775</v>
      </c>
      <c r="H1481" t="s">
        <v>5362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5340</v>
      </c>
      <c r="D1482" t="s">
        <v>2775</v>
      </c>
      <c r="F1482" t="s">
        <v>5363</v>
      </c>
      <c r="G1482" t="s">
        <v>2775</v>
      </c>
      <c r="H1482" t="s">
        <v>5363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5340</v>
      </c>
      <c r="D1483" t="s">
        <v>2775</v>
      </c>
      <c r="F1483" t="s">
        <v>5364</v>
      </c>
      <c r="G1483" t="s">
        <v>2775</v>
      </c>
      <c r="H1483" t="s">
        <v>5364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5340</v>
      </c>
      <c r="D1484" t="s">
        <v>2775</v>
      </c>
      <c r="F1484" t="s">
        <v>5365</v>
      </c>
      <c r="G1484" t="s">
        <v>2775</v>
      </c>
      <c r="H1484" t="s">
        <v>5365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5340</v>
      </c>
      <c r="D1485" t="s">
        <v>2775</v>
      </c>
      <c r="F1485" t="s">
        <v>5366</v>
      </c>
      <c r="G1485" t="s">
        <v>2775</v>
      </c>
      <c r="H1485" t="s">
        <v>5366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5340</v>
      </c>
      <c r="D1486" t="s">
        <v>2775</v>
      </c>
      <c r="F1486" t="s">
        <v>5367</v>
      </c>
      <c r="G1486" t="s">
        <v>2775</v>
      </c>
      <c r="H1486" t="s">
        <v>5367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5340</v>
      </c>
      <c r="D1487" t="s">
        <v>2775</v>
      </c>
      <c r="F1487" t="s">
        <v>5368</v>
      </c>
      <c r="G1487" t="s">
        <v>2775</v>
      </c>
      <c r="H1487" t="s">
        <v>5368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5340</v>
      </c>
      <c r="D1488" t="s">
        <v>2775</v>
      </c>
      <c r="F1488" t="s">
        <v>5369</v>
      </c>
      <c r="G1488" t="s">
        <v>2775</v>
      </c>
      <c r="H1488" t="s">
        <v>5369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5340</v>
      </c>
      <c r="D1489" t="s">
        <v>2775</v>
      </c>
      <c r="F1489" t="s">
        <v>5370</v>
      </c>
      <c r="G1489" t="s">
        <v>2775</v>
      </c>
      <c r="H1489" t="s">
        <v>5370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5340</v>
      </c>
      <c r="D1490" t="s">
        <v>2775</v>
      </c>
      <c r="F1490" t="s">
        <v>5371</v>
      </c>
      <c r="G1490" t="s">
        <v>2775</v>
      </c>
      <c r="H1490" t="s">
        <v>5371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5340</v>
      </c>
      <c r="D1491" t="s">
        <v>2775</v>
      </c>
      <c r="F1491" t="s">
        <v>5372</v>
      </c>
      <c r="G1491" t="s">
        <v>2775</v>
      </c>
      <c r="H1491" t="s">
        <v>5372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5340</v>
      </c>
      <c r="D1492" t="s">
        <v>2775</v>
      </c>
      <c r="F1492" t="s">
        <v>5373</v>
      </c>
      <c r="G1492" t="s">
        <v>2775</v>
      </c>
      <c r="H1492" t="s">
        <v>5373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5340</v>
      </c>
      <c r="D1493" t="s">
        <v>2775</v>
      </c>
      <c r="F1493" t="s">
        <v>5374</v>
      </c>
      <c r="G1493" t="s">
        <v>2775</v>
      </c>
      <c r="H1493" t="s">
        <v>5374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5340</v>
      </c>
      <c r="D1494" t="s">
        <v>2775</v>
      </c>
      <c r="F1494" t="s">
        <v>5375</v>
      </c>
      <c r="G1494" t="s">
        <v>2775</v>
      </c>
      <c r="H1494" t="s">
        <v>5375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5340</v>
      </c>
      <c r="D1495" t="s">
        <v>2775</v>
      </c>
      <c r="F1495" t="s">
        <v>5376</v>
      </c>
      <c r="G1495" t="s">
        <v>2775</v>
      </c>
      <c r="H1495" t="s">
        <v>5376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5340</v>
      </c>
      <c r="D1496" t="s">
        <v>2775</v>
      </c>
      <c r="F1496" t="s">
        <v>4513</v>
      </c>
      <c r="G1496" t="s">
        <v>2775</v>
      </c>
      <c r="H1496" t="s">
        <v>4513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5340</v>
      </c>
      <c r="D1497" t="s">
        <v>2775</v>
      </c>
      <c r="F1497" t="s">
        <v>5377</v>
      </c>
      <c r="G1497" t="s">
        <v>2775</v>
      </c>
      <c r="H1497" t="s">
        <v>5377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5340</v>
      </c>
      <c r="D1498" t="s">
        <v>2775</v>
      </c>
      <c r="F1498" t="s">
        <v>5378</v>
      </c>
      <c r="G1498" t="s">
        <v>2775</v>
      </c>
      <c r="H1498" t="s">
        <v>5378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5340</v>
      </c>
      <c r="D1499" t="s">
        <v>2775</v>
      </c>
      <c r="F1499" t="s">
        <v>5379</v>
      </c>
      <c r="G1499" t="s">
        <v>2775</v>
      </c>
      <c r="H1499" t="s">
        <v>5379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5340</v>
      </c>
      <c r="D1500" t="s">
        <v>2775</v>
      </c>
      <c r="F1500" t="s">
        <v>5380</v>
      </c>
      <c r="G1500" t="s">
        <v>2775</v>
      </c>
      <c r="H1500" t="s">
        <v>5380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5340</v>
      </c>
      <c r="D1501" t="s">
        <v>2775</v>
      </c>
      <c r="F1501" t="s">
        <v>5381</v>
      </c>
      <c r="G1501" t="s">
        <v>2775</v>
      </c>
      <c r="H1501" t="s">
        <v>5381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5340</v>
      </c>
      <c r="D1502" t="s">
        <v>2775</v>
      </c>
      <c r="F1502" t="s">
        <v>5382</v>
      </c>
      <c r="G1502" t="s">
        <v>2775</v>
      </c>
      <c r="H1502" t="s">
        <v>5382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5340</v>
      </c>
      <c r="D1503" t="s">
        <v>2775</v>
      </c>
      <c r="F1503" t="s">
        <v>5383</v>
      </c>
      <c r="G1503" t="s">
        <v>2775</v>
      </c>
      <c r="H1503" t="s">
        <v>5383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5340</v>
      </c>
      <c r="D1504" t="s">
        <v>2775</v>
      </c>
      <c r="F1504" t="s">
        <v>5384</v>
      </c>
      <c r="G1504" t="s">
        <v>2775</v>
      </c>
      <c r="H1504" t="s">
        <v>5384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5340</v>
      </c>
      <c r="D1505" t="s">
        <v>2775</v>
      </c>
      <c r="F1505" t="s">
        <v>5385</v>
      </c>
      <c r="G1505" t="s">
        <v>2775</v>
      </c>
      <c r="H1505" t="s">
        <v>5385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5340</v>
      </c>
      <c r="D1506" t="s">
        <v>2775</v>
      </c>
      <c r="F1506" t="s">
        <v>5386</v>
      </c>
      <c r="G1506" t="s">
        <v>2775</v>
      </c>
      <c r="H1506" t="s">
        <v>5386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5340</v>
      </c>
      <c r="D1507" t="s">
        <v>2775</v>
      </c>
      <c r="F1507" t="s">
        <v>5387</v>
      </c>
      <c r="G1507" t="s">
        <v>2775</v>
      </c>
      <c r="H1507" t="s">
        <v>5387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5340</v>
      </c>
      <c r="D1508" t="s">
        <v>2775</v>
      </c>
      <c r="F1508" t="s">
        <v>5388</v>
      </c>
      <c r="G1508" t="s">
        <v>2775</v>
      </c>
      <c r="H1508" t="s">
        <v>5388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5340</v>
      </c>
      <c r="D1509" t="s">
        <v>2775</v>
      </c>
      <c r="F1509" t="s">
        <v>5389</v>
      </c>
      <c r="G1509" t="s">
        <v>2775</v>
      </c>
      <c r="H1509" t="s">
        <v>5389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5340</v>
      </c>
      <c r="D1510" t="s">
        <v>2775</v>
      </c>
      <c r="F1510" t="s">
        <v>5390</v>
      </c>
      <c r="G1510" t="s">
        <v>2775</v>
      </c>
      <c r="H1510" t="s">
        <v>5390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5340</v>
      </c>
      <c r="D1511" t="s">
        <v>2775</v>
      </c>
      <c r="F1511" t="s">
        <v>5391</v>
      </c>
      <c r="G1511" t="s">
        <v>2775</v>
      </c>
      <c r="H1511" t="s">
        <v>5391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5340</v>
      </c>
      <c r="D1512" t="s">
        <v>2775</v>
      </c>
      <c r="F1512" t="s">
        <v>5392</v>
      </c>
      <c r="G1512" t="s">
        <v>2775</v>
      </c>
      <c r="H1512" t="s">
        <v>5392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5340</v>
      </c>
      <c r="D1513" t="s">
        <v>2775</v>
      </c>
      <c r="F1513" t="s">
        <v>5393</v>
      </c>
      <c r="G1513" t="s">
        <v>2775</v>
      </c>
      <c r="H1513" t="s">
        <v>5393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5340</v>
      </c>
      <c r="D1514" t="s">
        <v>2775</v>
      </c>
      <c r="F1514" t="s">
        <v>5394</v>
      </c>
      <c r="G1514" t="s">
        <v>2775</v>
      </c>
      <c r="H1514" t="s">
        <v>5394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5340</v>
      </c>
      <c r="D1515" t="s">
        <v>2775</v>
      </c>
      <c r="F1515" t="s">
        <v>5395</v>
      </c>
      <c r="G1515" t="s">
        <v>2775</v>
      </c>
      <c r="H1515" t="s">
        <v>5395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5340</v>
      </c>
      <c r="D1516" t="s">
        <v>2775</v>
      </c>
      <c r="F1516" t="s">
        <v>5396</v>
      </c>
      <c r="G1516" t="s">
        <v>2775</v>
      </c>
      <c r="H1516" t="s">
        <v>5396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5340</v>
      </c>
      <c r="D1517" t="s">
        <v>2775</v>
      </c>
      <c r="F1517" t="s">
        <v>5397</v>
      </c>
      <c r="G1517" t="s">
        <v>2775</v>
      </c>
      <c r="H1517" t="s">
        <v>5397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5340</v>
      </c>
      <c r="D1518" t="s">
        <v>2775</v>
      </c>
      <c r="F1518" t="s">
        <v>5398</v>
      </c>
      <c r="G1518" t="s">
        <v>2775</v>
      </c>
      <c r="H1518" t="s">
        <v>5398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5340</v>
      </c>
      <c r="D1519" t="s">
        <v>2775</v>
      </c>
      <c r="F1519" t="s">
        <v>5399</v>
      </c>
      <c r="G1519" t="s">
        <v>2775</v>
      </c>
      <c r="H1519" t="s">
        <v>5399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5340</v>
      </c>
      <c r="D1520" t="s">
        <v>2775</v>
      </c>
      <c r="F1520" t="s">
        <v>5400</v>
      </c>
      <c r="G1520" t="s">
        <v>2775</v>
      </c>
      <c r="H1520" t="s">
        <v>5400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5340</v>
      </c>
      <c r="D1521" t="s">
        <v>2775</v>
      </c>
      <c r="F1521" t="s">
        <v>5401</v>
      </c>
      <c r="G1521" t="s">
        <v>2775</v>
      </c>
      <c r="H1521" t="s">
        <v>5401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5340</v>
      </c>
      <c r="D1522" t="s">
        <v>2775</v>
      </c>
      <c r="F1522" t="s">
        <v>5402</v>
      </c>
      <c r="G1522" t="s">
        <v>2775</v>
      </c>
      <c r="H1522" t="s">
        <v>5402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5340</v>
      </c>
      <c r="D1523" t="s">
        <v>2775</v>
      </c>
      <c r="F1523" t="s">
        <v>5403</v>
      </c>
      <c r="G1523" t="s">
        <v>2775</v>
      </c>
      <c r="H1523" t="s">
        <v>5403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5340</v>
      </c>
      <c r="D1524" t="s">
        <v>2775</v>
      </c>
      <c r="F1524" t="s">
        <v>5404</v>
      </c>
      <c r="G1524" t="s">
        <v>2775</v>
      </c>
      <c r="H1524" t="s">
        <v>5404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5340</v>
      </c>
      <c r="D1525" t="s">
        <v>2775</v>
      </c>
      <c r="F1525" t="s">
        <v>5405</v>
      </c>
      <c r="G1525" t="s">
        <v>2775</v>
      </c>
      <c r="H1525" t="s">
        <v>5405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5340</v>
      </c>
      <c r="D1526" t="s">
        <v>2775</v>
      </c>
      <c r="F1526" t="s">
        <v>5406</v>
      </c>
      <c r="G1526" t="s">
        <v>2775</v>
      </c>
      <c r="H1526" t="s">
        <v>5406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5340</v>
      </c>
      <c r="D1527" t="s">
        <v>2775</v>
      </c>
      <c r="F1527" t="s">
        <v>5407</v>
      </c>
      <c r="G1527" t="s">
        <v>2775</v>
      </c>
      <c r="H1527" t="s">
        <v>5407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5340</v>
      </c>
      <c r="D1528" t="s">
        <v>2775</v>
      </c>
      <c r="F1528" t="s">
        <v>5408</v>
      </c>
      <c r="G1528" t="s">
        <v>2775</v>
      </c>
      <c r="H1528" t="s">
        <v>5408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5340</v>
      </c>
      <c r="D1529" t="s">
        <v>2775</v>
      </c>
      <c r="F1529" t="s">
        <v>5409</v>
      </c>
      <c r="G1529" t="s">
        <v>2775</v>
      </c>
      <c r="H1529" t="s">
        <v>5409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5340</v>
      </c>
      <c r="D1530" t="s">
        <v>2775</v>
      </c>
      <c r="F1530" t="s">
        <v>5410</v>
      </c>
      <c r="G1530" t="s">
        <v>2775</v>
      </c>
      <c r="H1530" t="s">
        <v>5410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5340</v>
      </c>
      <c r="D1531" t="s">
        <v>2775</v>
      </c>
      <c r="F1531" t="s">
        <v>5411</v>
      </c>
      <c r="G1531" t="s">
        <v>2775</v>
      </c>
      <c r="H1531" t="s">
        <v>5411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5340</v>
      </c>
      <c r="D1532" t="s">
        <v>2775</v>
      </c>
      <c r="F1532" t="s">
        <v>5412</v>
      </c>
      <c r="G1532" t="s">
        <v>2775</v>
      </c>
      <c r="H1532" t="s">
        <v>5412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5340</v>
      </c>
      <c r="D1533" t="s">
        <v>2775</v>
      </c>
      <c r="F1533" t="s">
        <v>5413</v>
      </c>
      <c r="G1533" t="s">
        <v>2775</v>
      </c>
      <c r="H1533" t="s">
        <v>5413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5340</v>
      </c>
      <c r="D1534" t="s">
        <v>2775</v>
      </c>
      <c r="F1534" t="s">
        <v>5414</v>
      </c>
      <c r="G1534" t="s">
        <v>2775</v>
      </c>
      <c r="H1534" t="s">
        <v>5414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5340</v>
      </c>
      <c r="D1535" t="s">
        <v>2775</v>
      </c>
      <c r="F1535" t="s">
        <v>5415</v>
      </c>
      <c r="G1535" t="s">
        <v>2775</v>
      </c>
      <c r="H1535" t="s">
        <v>5415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5340</v>
      </c>
      <c r="D1536" t="s">
        <v>2775</v>
      </c>
      <c r="F1536" t="s">
        <v>5416</v>
      </c>
      <c r="G1536" t="s">
        <v>2775</v>
      </c>
      <c r="H1536" t="s">
        <v>5416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5340</v>
      </c>
      <c r="D1537" t="s">
        <v>2775</v>
      </c>
      <c r="F1537" t="s">
        <v>5417</v>
      </c>
      <c r="G1537" t="s">
        <v>2775</v>
      </c>
      <c r="H1537" t="s">
        <v>5417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5340</v>
      </c>
      <c r="D1538" t="s">
        <v>2775</v>
      </c>
      <c r="F1538" t="s">
        <v>5418</v>
      </c>
      <c r="G1538" t="s">
        <v>2775</v>
      </c>
      <c r="H1538" t="s">
        <v>5418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5340</v>
      </c>
      <c r="D1539" t="s">
        <v>2775</v>
      </c>
      <c r="F1539" t="s">
        <v>5419</v>
      </c>
      <c r="G1539" t="s">
        <v>2775</v>
      </c>
      <c r="H1539" t="s">
        <v>5419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5340</v>
      </c>
      <c r="D1540" t="s">
        <v>2775</v>
      </c>
      <c r="F1540" t="s">
        <v>5420</v>
      </c>
      <c r="G1540" t="s">
        <v>2775</v>
      </c>
      <c r="H1540" t="s">
        <v>5420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5340</v>
      </c>
      <c r="D1541" t="s">
        <v>2775</v>
      </c>
      <c r="F1541" t="s">
        <v>5421</v>
      </c>
      <c r="G1541" t="s">
        <v>2775</v>
      </c>
      <c r="H1541" t="s">
        <v>5421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5340</v>
      </c>
      <c r="D1542" t="s">
        <v>2775</v>
      </c>
      <c r="F1542" t="s">
        <v>5422</v>
      </c>
      <c r="G1542" t="s">
        <v>2775</v>
      </c>
      <c r="H1542" t="s">
        <v>5422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5340</v>
      </c>
      <c r="D1543" t="s">
        <v>2775</v>
      </c>
      <c r="F1543" t="s">
        <v>5423</v>
      </c>
      <c r="G1543" t="s">
        <v>2775</v>
      </c>
      <c r="H1543" t="s">
        <v>5423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5340</v>
      </c>
      <c r="D1544" t="s">
        <v>2775</v>
      </c>
      <c r="F1544" t="s">
        <v>5424</v>
      </c>
      <c r="G1544" t="s">
        <v>2775</v>
      </c>
      <c r="H1544" t="s">
        <v>5424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5340</v>
      </c>
      <c r="D1545" t="s">
        <v>2775</v>
      </c>
      <c r="F1545" t="s">
        <v>5425</v>
      </c>
      <c r="G1545" t="s">
        <v>2775</v>
      </c>
      <c r="H1545" t="s">
        <v>5425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5340</v>
      </c>
      <c r="D1546" t="s">
        <v>2775</v>
      </c>
      <c r="F1546" t="s">
        <v>5426</v>
      </c>
      <c r="G1546" t="s">
        <v>2775</v>
      </c>
      <c r="H1546" t="s">
        <v>5426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5340</v>
      </c>
      <c r="D1547" t="s">
        <v>2775</v>
      </c>
      <c r="F1547" t="s">
        <v>5427</v>
      </c>
      <c r="G1547" t="s">
        <v>2775</v>
      </c>
      <c r="H1547" t="s">
        <v>5427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5340</v>
      </c>
      <c r="D1548" t="s">
        <v>2775</v>
      </c>
      <c r="F1548" t="s">
        <v>5428</v>
      </c>
      <c r="G1548" t="s">
        <v>2775</v>
      </c>
      <c r="H1548" t="s">
        <v>5428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5340</v>
      </c>
      <c r="D1549" t="s">
        <v>2775</v>
      </c>
      <c r="F1549" t="s">
        <v>5429</v>
      </c>
      <c r="G1549" t="s">
        <v>2775</v>
      </c>
      <c r="H1549" t="s">
        <v>5429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5340</v>
      </c>
      <c r="D1550" t="s">
        <v>2775</v>
      </c>
      <c r="F1550" t="s">
        <v>5430</v>
      </c>
      <c r="G1550" t="s">
        <v>2775</v>
      </c>
      <c r="H1550" t="s">
        <v>5430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5340</v>
      </c>
      <c r="D1551" t="s">
        <v>2775</v>
      </c>
      <c r="F1551" t="s">
        <v>5431</v>
      </c>
      <c r="G1551" t="s">
        <v>2775</v>
      </c>
      <c r="H1551" t="s">
        <v>5431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5340</v>
      </c>
      <c r="D1552" t="s">
        <v>2775</v>
      </c>
      <c r="F1552" t="s">
        <v>5432</v>
      </c>
      <c r="G1552" t="s">
        <v>2775</v>
      </c>
      <c r="H1552" t="s">
        <v>5432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5340</v>
      </c>
      <c r="D1553" t="s">
        <v>2775</v>
      </c>
      <c r="F1553" t="s">
        <v>5433</v>
      </c>
      <c r="G1553" t="s">
        <v>2775</v>
      </c>
      <c r="H1553" t="s">
        <v>5433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5340</v>
      </c>
      <c r="D1554" t="s">
        <v>2775</v>
      </c>
      <c r="F1554" t="s">
        <v>5434</v>
      </c>
      <c r="G1554" t="s">
        <v>2775</v>
      </c>
      <c r="H1554" t="s">
        <v>5434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5340</v>
      </c>
      <c r="D1555" t="s">
        <v>2775</v>
      </c>
      <c r="F1555" t="s">
        <v>5435</v>
      </c>
      <c r="G1555" t="s">
        <v>2775</v>
      </c>
      <c r="H1555" t="s">
        <v>5435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5340</v>
      </c>
      <c r="D1556" t="s">
        <v>2775</v>
      </c>
      <c r="F1556" t="s">
        <v>5436</v>
      </c>
      <c r="G1556" t="s">
        <v>2775</v>
      </c>
      <c r="H1556" t="s">
        <v>5436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5340</v>
      </c>
      <c r="D1557" t="s">
        <v>2775</v>
      </c>
      <c r="F1557" t="s">
        <v>5437</v>
      </c>
      <c r="G1557" t="s">
        <v>2775</v>
      </c>
      <c r="H1557" t="s">
        <v>5437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5340</v>
      </c>
      <c r="D1558" t="s">
        <v>2775</v>
      </c>
      <c r="F1558" t="s">
        <v>5438</v>
      </c>
      <c r="G1558" t="s">
        <v>2775</v>
      </c>
      <c r="H1558" t="s">
        <v>5438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5340</v>
      </c>
      <c r="D1559" t="s">
        <v>2775</v>
      </c>
      <c r="F1559" t="s">
        <v>5439</v>
      </c>
      <c r="G1559" t="s">
        <v>2775</v>
      </c>
      <c r="H1559" t="s">
        <v>5439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5340</v>
      </c>
      <c r="D1560" t="s">
        <v>2775</v>
      </c>
      <c r="F1560" t="s">
        <v>5440</v>
      </c>
      <c r="G1560" t="s">
        <v>2775</v>
      </c>
      <c r="H1560" t="s">
        <v>5440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5340</v>
      </c>
      <c r="D1561" t="s">
        <v>2775</v>
      </c>
      <c r="F1561" t="s">
        <v>5441</v>
      </c>
      <c r="G1561" t="s">
        <v>2775</v>
      </c>
      <c r="H1561" t="s">
        <v>5441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5340</v>
      </c>
      <c r="D1562" t="s">
        <v>2775</v>
      </c>
      <c r="F1562" t="s">
        <v>5442</v>
      </c>
      <c r="G1562" t="s">
        <v>2775</v>
      </c>
      <c r="H1562" t="s">
        <v>5442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5340</v>
      </c>
      <c r="D1563" t="s">
        <v>2775</v>
      </c>
      <c r="F1563" t="s">
        <v>5443</v>
      </c>
      <c r="G1563" t="s">
        <v>2775</v>
      </c>
      <c r="H1563" t="s">
        <v>5443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5340</v>
      </c>
      <c r="D1564" t="s">
        <v>2775</v>
      </c>
      <c r="F1564" t="s">
        <v>5444</v>
      </c>
      <c r="G1564" t="s">
        <v>2775</v>
      </c>
      <c r="H1564" t="s">
        <v>5444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5340</v>
      </c>
      <c r="D1565" t="s">
        <v>2775</v>
      </c>
      <c r="F1565" t="s">
        <v>5445</v>
      </c>
      <c r="G1565" t="s">
        <v>2775</v>
      </c>
      <c r="H1565" t="s">
        <v>5445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5340</v>
      </c>
      <c r="D1566" t="s">
        <v>2775</v>
      </c>
      <c r="F1566" t="s">
        <v>5446</v>
      </c>
      <c r="G1566" t="s">
        <v>2775</v>
      </c>
      <c r="H1566" t="s">
        <v>5446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5340</v>
      </c>
      <c r="D1567" t="s">
        <v>2775</v>
      </c>
      <c r="F1567" t="s">
        <v>5447</v>
      </c>
      <c r="G1567" t="s">
        <v>2775</v>
      </c>
      <c r="H1567" t="s">
        <v>5447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5340</v>
      </c>
      <c r="D1568" t="s">
        <v>2775</v>
      </c>
      <c r="F1568" t="s">
        <v>5448</v>
      </c>
      <c r="G1568" t="s">
        <v>2775</v>
      </c>
      <c r="H1568" t="s">
        <v>5448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5340</v>
      </c>
      <c r="D1569" t="s">
        <v>2775</v>
      </c>
      <c r="F1569" t="s">
        <v>5449</v>
      </c>
      <c r="G1569" t="s">
        <v>2775</v>
      </c>
      <c r="H1569" t="s">
        <v>5449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5340</v>
      </c>
      <c r="D1570" t="s">
        <v>2775</v>
      </c>
      <c r="F1570" t="s">
        <v>3951</v>
      </c>
      <c r="G1570" t="s">
        <v>2775</v>
      </c>
      <c r="H1570" t="s">
        <v>3951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5340</v>
      </c>
      <c r="D1571" t="s">
        <v>2775</v>
      </c>
      <c r="F1571" t="s">
        <v>5450</v>
      </c>
      <c r="G1571" t="s">
        <v>2775</v>
      </c>
      <c r="H1571" t="s">
        <v>5450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5340</v>
      </c>
      <c r="D1572" t="s">
        <v>2775</v>
      </c>
      <c r="F1572" t="s">
        <v>5451</v>
      </c>
      <c r="G1572" t="s">
        <v>2775</v>
      </c>
      <c r="H1572" t="s">
        <v>5451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5340</v>
      </c>
      <c r="D1573" t="s">
        <v>2775</v>
      </c>
      <c r="F1573" t="s">
        <v>5452</v>
      </c>
      <c r="G1573" t="s">
        <v>2775</v>
      </c>
      <c r="H1573" t="s">
        <v>5452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5340</v>
      </c>
      <c r="D1574" t="s">
        <v>2775</v>
      </c>
      <c r="F1574" t="s">
        <v>5453</v>
      </c>
      <c r="G1574" t="s">
        <v>2775</v>
      </c>
      <c r="H1574" t="s">
        <v>5453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5340</v>
      </c>
      <c r="D1575" t="s">
        <v>2775</v>
      </c>
      <c r="F1575" t="s">
        <v>5454</v>
      </c>
      <c r="G1575" t="s">
        <v>2775</v>
      </c>
      <c r="H1575" t="s">
        <v>5454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5340</v>
      </c>
      <c r="D1576" t="s">
        <v>2775</v>
      </c>
      <c r="F1576" t="s">
        <v>5455</v>
      </c>
      <c r="G1576" t="s">
        <v>2775</v>
      </c>
      <c r="H1576" t="s">
        <v>5455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5340</v>
      </c>
      <c r="D1577" t="s">
        <v>2775</v>
      </c>
      <c r="F1577" t="s">
        <v>5456</v>
      </c>
      <c r="G1577" t="s">
        <v>2775</v>
      </c>
      <c r="H1577" t="s">
        <v>5456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5340</v>
      </c>
      <c r="D1578" t="s">
        <v>2775</v>
      </c>
      <c r="F1578" t="s">
        <v>5457</v>
      </c>
      <c r="G1578" t="s">
        <v>2775</v>
      </c>
      <c r="H1578" t="s">
        <v>5457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5340</v>
      </c>
      <c r="D1579" t="s">
        <v>2775</v>
      </c>
      <c r="F1579" t="s">
        <v>5458</v>
      </c>
      <c r="G1579" t="s">
        <v>2775</v>
      </c>
      <c r="H1579" t="s">
        <v>5458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5340</v>
      </c>
      <c r="D1580" t="s">
        <v>2775</v>
      </c>
      <c r="F1580" t="s">
        <v>5459</v>
      </c>
      <c r="G1580" t="s">
        <v>2775</v>
      </c>
      <c r="H1580" t="s">
        <v>5459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5340</v>
      </c>
      <c r="D1581" t="s">
        <v>2775</v>
      </c>
      <c r="F1581" t="s">
        <v>5460</v>
      </c>
      <c r="G1581" t="s">
        <v>2775</v>
      </c>
      <c r="H1581" t="s">
        <v>5460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5340</v>
      </c>
      <c r="D1582" t="s">
        <v>2775</v>
      </c>
      <c r="E1582" t="s">
        <v>5461</v>
      </c>
      <c r="F1582" t="s">
        <v>5462</v>
      </c>
      <c r="G1582" t="s">
        <v>2775</v>
      </c>
      <c r="H1582" t="s">
        <v>5463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5340</v>
      </c>
      <c r="D1583" t="s">
        <v>2775</v>
      </c>
      <c r="F1583" t="s">
        <v>5464</v>
      </c>
      <c r="G1583" t="s">
        <v>2775</v>
      </c>
      <c r="H1583" t="s">
        <v>5464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5340</v>
      </c>
      <c r="D1584" t="s">
        <v>2775</v>
      </c>
      <c r="F1584" t="s">
        <v>5465</v>
      </c>
      <c r="G1584" t="s">
        <v>2775</v>
      </c>
      <c r="H1584" t="s">
        <v>5465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5340</v>
      </c>
      <c r="D1585" t="s">
        <v>2775</v>
      </c>
      <c r="F1585" t="s">
        <v>5466</v>
      </c>
      <c r="G1585" t="s">
        <v>2775</v>
      </c>
      <c r="H1585" t="s">
        <v>5466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5340</v>
      </c>
      <c r="D1586" t="s">
        <v>2775</v>
      </c>
      <c r="F1586" t="s">
        <v>5467</v>
      </c>
      <c r="G1586" t="s">
        <v>2775</v>
      </c>
      <c r="H1586" t="s">
        <v>5467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5340</v>
      </c>
      <c r="D1587" t="s">
        <v>2775</v>
      </c>
      <c r="F1587" t="s">
        <v>5468</v>
      </c>
      <c r="G1587" t="s">
        <v>2775</v>
      </c>
      <c r="H1587" t="s">
        <v>5468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5340</v>
      </c>
      <c r="D1588" t="s">
        <v>2775</v>
      </c>
      <c r="F1588" t="s">
        <v>5469</v>
      </c>
      <c r="G1588" t="s">
        <v>2775</v>
      </c>
      <c r="H1588" t="s">
        <v>5469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5340</v>
      </c>
      <c r="D1589" t="s">
        <v>2775</v>
      </c>
      <c r="F1589" t="s">
        <v>5470</v>
      </c>
      <c r="G1589" t="s">
        <v>2775</v>
      </c>
      <c r="H1589" t="s">
        <v>5470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5340</v>
      </c>
      <c r="D1590" t="s">
        <v>2775</v>
      </c>
      <c r="F1590" t="s">
        <v>5471</v>
      </c>
      <c r="G1590" t="s">
        <v>2775</v>
      </c>
      <c r="H1590" t="s">
        <v>5471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5340</v>
      </c>
      <c r="D1591" t="s">
        <v>2775</v>
      </c>
      <c r="F1591" t="s">
        <v>5472</v>
      </c>
      <c r="G1591" t="s">
        <v>2775</v>
      </c>
      <c r="H1591" t="s">
        <v>5472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5340</v>
      </c>
      <c r="D1592" t="s">
        <v>2775</v>
      </c>
      <c r="F1592" t="s">
        <v>5473</v>
      </c>
      <c r="G1592" t="s">
        <v>2775</v>
      </c>
      <c r="H1592" t="s">
        <v>5473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5340</v>
      </c>
      <c r="D1593" t="s">
        <v>2775</v>
      </c>
      <c r="F1593" t="s">
        <v>5474</v>
      </c>
      <c r="G1593" t="s">
        <v>2775</v>
      </c>
      <c r="H1593" t="s">
        <v>5474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5340</v>
      </c>
      <c r="D1594" t="s">
        <v>2775</v>
      </c>
      <c r="F1594" t="s">
        <v>5475</v>
      </c>
      <c r="G1594" t="s">
        <v>2775</v>
      </c>
      <c r="H1594" t="s">
        <v>5475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5340</v>
      </c>
      <c r="D1595" t="s">
        <v>2775</v>
      </c>
      <c r="F1595" t="s">
        <v>5476</v>
      </c>
      <c r="G1595" t="s">
        <v>2775</v>
      </c>
      <c r="H1595" t="s">
        <v>5476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5340</v>
      </c>
      <c r="D1596" t="s">
        <v>2775</v>
      </c>
      <c r="F1596" t="s">
        <v>5477</v>
      </c>
      <c r="G1596" t="s">
        <v>2775</v>
      </c>
      <c r="H1596" t="s">
        <v>5477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5340</v>
      </c>
      <c r="D1597" t="s">
        <v>2775</v>
      </c>
      <c r="F1597" t="s">
        <v>5478</v>
      </c>
      <c r="G1597" t="s">
        <v>2775</v>
      </c>
      <c r="H1597" t="s">
        <v>5478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5340</v>
      </c>
      <c r="D1598" t="s">
        <v>2775</v>
      </c>
      <c r="F1598" t="s">
        <v>5479</v>
      </c>
      <c r="G1598" t="s">
        <v>2775</v>
      </c>
      <c r="H1598" t="s">
        <v>5479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5340</v>
      </c>
      <c r="D1599" t="s">
        <v>2775</v>
      </c>
      <c r="F1599" t="s">
        <v>5480</v>
      </c>
      <c r="G1599" t="s">
        <v>2775</v>
      </c>
      <c r="H1599" t="s">
        <v>5480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5340</v>
      </c>
      <c r="D1600" t="s">
        <v>2775</v>
      </c>
      <c r="F1600" t="s">
        <v>5481</v>
      </c>
      <c r="G1600" t="s">
        <v>2775</v>
      </c>
      <c r="H1600" t="s">
        <v>5481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5340</v>
      </c>
      <c r="D1601" t="s">
        <v>2775</v>
      </c>
      <c r="F1601" t="s">
        <v>5482</v>
      </c>
      <c r="G1601" t="s">
        <v>2775</v>
      </c>
      <c r="H1601" t="s">
        <v>5482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5340</v>
      </c>
      <c r="D1602" t="s">
        <v>2775</v>
      </c>
      <c r="F1602" t="s">
        <v>5483</v>
      </c>
      <c r="G1602" t="s">
        <v>2775</v>
      </c>
      <c r="H1602" t="s">
        <v>5483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5340</v>
      </c>
      <c r="D1603" t="s">
        <v>2775</v>
      </c>
      <c r="F1603" t="s">
        <v>5484</v>
      </c>
      <c r="G1603" t="s">
        <v>2775</v>
      </c>
      <c r="H1603" t="s">
        <v>5484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5340</v>
      </c>
      <c r="D1604" t="s">
        <v>2775</v>
      </c>
      <c r="F1604" t="s">
        <v>5485</v>
      </c>
      <c r="G1604" t="s">
        <v>2775</v>
      </c>
      <c r="H1604" t="s">
        <v>5485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5340</v>
      </c>
      <c r="D1605" t="s">
        <v>2775</v>
      </c>
      <c r="F1605" t="s">
        <v>5486</v>
      </c>
      <c r="G1605" t="s">
        <v>2775</v>
      </c>
      <c r="H1605" t="s">
        <v>5486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5340</v>
      </c>
      <c r="D1606" t="s">
        <v>2775</v>
      </c>
      <c r="F1606" t="s">
        <v>5487</v>
      </c>
      <c r="G1606" t="s">
        <v>2775</v>
      </c>
      <c r="H1606" t="s">
        <v>5487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5340</v>
      </c>
      <c r="D1607" t="s">
        <v>2775</v>
      </c>
      <c r="F1607" t="s">
        <v>5488</v>
      </c>
      <c r="G1607" t="s">
        <v>2775</v>
      </c>
      <c r="H1607" t="s">
        <v>5488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5340</v>
      </c>
      <c r="D1608" t="s">
        <v>2775</v>
      </c>
      <c r="F1608" t="s">
        <v>5489</v>
      </c>
      <c r="G1608" t="s">
        <v>2775</v>
      </c>
      <c r="H1608" t="s">
        <v>5489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5340</v>
      </c>
      <c r="D1609" t="s">
        <v>2775</v>
      </c>
      <c r="F1609" t="s">
        <v>5490</v>
      </c>
      <c r="G1609" t="s">
        <v>2775</v>
      </c>
      <c r="H1609" t="s">
        <v>5490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5340</v>
      </c>
      <c r="D1610" t="s">
        <v>2775</v>
      </c>
      <c r="F1610" t="s">
        <v>5491</v>
      </c>
      <c r="G1610" t="s">
        <v>2775</v>
      </c>
      <c r="H1610" t="s">
        <v>5491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5340</v>
      </c>
      <c r="D1611" t="s">
        <v>2775</v>
      </c>
      <c r="F1611" t="s">
        <v>5492</v>
      </c>
      <c r="G1611" t="s">
        <v>2775</v>
      </c>
      <c r="H1611" t="s">
        <v>5492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5340</v>
      </c>
      <c r="D1612" t="s">
        <v>2775</v>
      </c>
      <c r="F1612" t="s">
        <v>5493</v>
      </c>
      <c r="G1612" t="s">
        <v>2775</v>
      </c>
      <c r="H1612" t="s">
        <v>5493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5340</v>
      </c>
      <c r="D1613" t="s">
        <v>2775</v>
      </c>
      <c r="F1613" t="s">
        <v>5494</v>
      </c>
      <c r="G1613" t="s">
        <v>2775</v>
      </c>
      <c r="H1613" t="s">
        <v>5494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5340</v>
      </c>
      <c r="D1614" t="s">
        <v>2775</v>
      </c>
      <c r="F1614" t="s">
        <v>5495</v>
      </c>
      <c r="G1614" t="s">
        <v>2775</v>
      </c>
      <c r="H1614" t="s">
        <v>5495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5340</v>
      </c>
      <c r="D1615" t="s">
        <v>2775</v>
      </c>
      <c r="F1615" t="s">
        <v>5496</v>
      </c>
      <c r="G1615" t="s">
        <v>2775</v>
      </c>
      <c r="H1615" t="s">
        <v>5496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5340</v>
      </c>
      <c r="D1616" t="s">
        <v>2775</v>
      </c>
      <c r="F1616" t="s">
        <v>5497</v>
      </c>
      <c r="G1616" t="s">
        <v>2775</v>
      </c>
      <c r="H1616" t="s">
        <v>5497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5340</v>
      </c>
      <c r="D1617" t="s">
        <v>2775</v>
      </c>
      <c r="F1617" t="s">
        <v>5498</v>
      </c>
      <c r="G1617" t="s">
        <v>2775</v>
      </c>
      <c r="H1617" t="s">
        <v>5498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5340</v>
      </c>
      <c r="D1618" t="s">
        <v>2775</v>
      </c>
      <c r="F1618" t="s">
        <v>5499</v>
      </c>
      <c r="G1618" t="s">
        <v>2775</v>
      </c>
      <c r="H1618" t="s">
        <v>5499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5340</v>
      </c>
      <c r="D1619" t="s">
        <v>2775</v>
      </c>
      <c r="F1619" t="s">
        <v>5500</v>
      </c>
      <c r="G1619" t="s">
        <v>2775</v>
      </c>
      <c r="H1619" t="s">
        <v>5500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5340</v>
      </c>
      <c r="D1620" t="s">
        <v>2775</v>
      </c>
      <c r="F1620" t="s">
        <v>5501</v>
      </c>
      <c r="G1620" t="s">
        <v>2775</v>
      </c>
      <c r="H1620" t="s">
        <v>5501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5340</v>
      </c>
      <c r="D1621" t="s">
        <v>2775</v>
      </c>
      <c r="F1621" t="s">
        <v>5502</v>
      </c>
      <c r="G1621" t="s">
        <v>2775</v>
      </c>
      <c r="H1621" t="s">
        <v>5502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5340</v>
      </c>
      <c r="D1622" t="s">
        <v>2775</v>
      </c>
      <c r="F1622" t="s">
        <v>4173</v>
      </c>
      <c r="G1622" t="s">
        <v>2775</v>
      </c>
      <c r="H1622" t="s">
        <v>4173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5340</v>
      </c>
      <c r="D1623" t="s">
        <v>2775</v>
      </c>
      <c r="F1623" t="s">
        <v>5503</v>
      </c>
      <c r="G1623" t="s">
        <v>2775</v>
      </c>
      <c r="H1623" t="s">
        <v>5503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5340</v>
      </c>
      <c r="D1624" t="s">
        <v>2775</v>
      </c>
      <c r="F1624" t="s">
        <v>3953</v>
      </c>
      <c r="G1624" t="s">
        <v>2775</v>
      </c>
      <c r="H1624" t="s">
        <v>3953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5340</v>
      </c>
      <c r="D1625" t="s">
        <v>2775</v>
      </c>
      <c r="F1625" t="s">
        <v>5504</v>
      </c>
      <c r="G1625" t="s">
        <v>2775</v>
      </c>
      <c r="H1625" t="s">
        <v>5504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5340</v>
      </c>
      <c r="D1626" t="s">
        <v>2775</v>
      </c>
      <c r="F1626" t="s">
        <v>5505</v>
      </c>
      <c r="G1626" t="s">
        <v>2775</v>
      </c>
      <c r="H1626" t="s">
        <v>5505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5340</v>
      </c>
      <c r="D1627" t="s">
        <v>2775</v>
      </c>
      <c r="F1627" t="s">
        <v>5506</v>
      </c>
      <c r="G1627" t="s">
        <v>2775</v>
      </c>
      <c r="H1627" t="s">
        <v>5506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5340</v>
      </c>
      <c r="D1628" t="s">
        <v>2775</v>
      </c>
      <c r="F1628" t="s">
        <v>5507</v>
      </c>
      <c r="G1628" t="s">
        <v>2775</v>
      </c>
      <c r="H1628" t="s">
        <v>5507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5340</v>
      </c>
      <c r="D1629" t="s">
        <v>2775</v>
      </c>
      <c r="F1629" t="s">
        <v>5508</v>
      </c>
      <c r="G1629" t="s">
        <v>2775</v>
      </c>
      <c r="H1629" t="s">
        <v>5508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5340</v>
      </c>
      <c r="D1630" t="s">
        <v>2775</v>
      </c>
      <c r="F1630" t="s">
        <v>5509</v>
      </c>
      <c r="G1630" t="s">
        <v>2775</v>
      </c>
      <c r="H1630" t="s">
        <v>5509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5340</v>
      </c>
      <c r="D1631" t="s">
        <v>2775</v>
      </c>
      <c r="F1631" t="s">
        <v>5510</v>
      </c>
      <c r="G1631" t="s">
        <v>2775</v>
      </c>
      <c r="H1631" t="s">
        <v>5510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5340</v>
      </c>
      <c r="D1632" t="s">
        <v>2775</v>
      </c>
      <c r="F1632" t="s">
        <v>5511</v>
      </c>
      <c r="G1632" t="s">
        <v>2775</v>
      </c>
      <c r="H1632" t="s">
        <v>5511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5340</v>
      </c>
      <c r="D1633" t="s">
        <v>2775</v>
      </c>
      <c r="F1633" t="s">
        <v>5512</v>
      </c>
      <c r="G1633" t="s">
        <v>2775</v>
      </c>
      <c r="H1633" t="s">
        <v>5512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5340</v>
      </c>
      <c r="D1634" t="s">
        <v>2775</v>
      </c>
      <c r="F1634" t="s">
        <v>5513</v>
      </c>
      <c r="G1634" t="s">
        <v>2775</v>
      </c>
      <c r="H1634" t="s">
        <v>5513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5340</v>
      </c>
      <c r="D1635" t="s">
        <v>2775</v>
      </c>
      <c r="F1635" t="s">
        <v>5514</v>
      </c>
      <c r="G1635" t="s">
        <v>2775</v>
      </c>
      <c r="H1635" t="s">
        <v>5514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5340</v>
      </c>
      <c r="D1636" t="s">
        <v>2775</v>
      </c>
      <c r="F1636" t="s">
        <v>5515</v>
      </c>
      <c r="G1636" t="s">
        <v>2775</v>
      </c>
      <c r="H1636" t="s">
        <v>5515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5340</v>
      </c>
      <c r="D1637" t="s">
        <v>2775</v>
      </c>
      <c r="F1637" t="s">
        <v>5516</v>
      </c>
      <c r="G1637" t="s">
        <v>2775</v>
      </c>
      <c r="H1637" t="s">
        <v>5516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5340</v>
      </c>
      <c r="D1638" t="s">
        <v>2775</v>
      </c>
      <c r="F1638" t="s">
        <v>5517</v>
      </c>
      <c r="G1638" t="s">
        <v>2775</v>
      </c>
      <c r="H1638" t="s">
        <v>5517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5340</v>
      </c>
      <c r="D1639" t="s">
        <v>2775</v>
      </c>
      <c r="F1639" t="s">
        <v>5518</v>
      </c>
      <c r="G1639" t="s">
        <v>2775</v>
      </c>
      <c r="H1639" t="s">
        <v>5518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5340</v>
      </c>
      <c r="D1640" t="s">
        <v>2775</v>
      </c>
      <c r="F1640" t="s">
        <v>5519</v>
      </c>
      <c r="G1640" t="s">
        <v>2775</v>
      </c>
      <c r="H1640" t="s">
        <v>5519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5340</v>
      </c>
      <c r="D1641" t="s">
        <v>2775</v>
      </c>
      <c r="F1641" t="s">
        <v>5520</v>
      </c>
      <c r="G1641" t="s">
        <v>2775</v>
      </c>
      <c r="H1641" t="s">
        <v>5520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5340</v>
      </c>
      <c r="D1642" t="s">
        <v>2775</v>
      </c>
      <c r="F1642" t="s">
        <v>5521</v>
      </c>
      <c r="G1642" t="s">
        <v>2775</v>
      </c>
      <c r="H1642" t="s">
        <v>5521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5340</v>
      </c>
      <c r="D1643" t="s">
        <v>2775</v>
      </c>
      <c r="F1643" t="s">
        <v>5522</v>
      </c>
      <c r="G1643" t="s">
        <v>2775</v>
      </c>
      <c r="H1643" t="s">
        <v>5522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5340</v>
      </c>
      <c r="D1644" t="s">
        <v>2775</v>
      </c>
      <c r="F1644" t="s">
        <v>5523</v>
      </c>
      <c r="G1644" t="s">
        <v>2775</v>
      </c>
      <c r="H1644" t="s">
        <v>5523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5340</v>
      </c>
      <c r="D1645" t="s">
        <v>2775</v>
      </c>
      <c r="F1645" t="s">
        <v>5524</v>
      </c>
      <c r="G1645" t="s">
        <v>2775</v>
      </c>
      <c r="H1645" t="s">
        <v>5524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5340</v>
      </c>
      <c r="D1646" t="s">
        <v>2775</v>
      </c>
      <c r="F1646" t="s">
        <v>5525</v>
      </c>
      <c r="G1646" t="s">
        <v>2775</v>
      </c>
      <c r="H1646" t="s">
        <v>5525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5340</v>
      </c>
      <c r="D1647" t="s">
        <v>2775</v>
      </c>
      <c r="F1647" t="s">
        <v>5526</v>
      </c>
      <c r="G1647" t="s">
        <v>2775</v>
      </c>
      <c r="H1647" t="s">
        <v>5526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5340</v>
      </c>
      <c r="D1648" t="s">
        <v>2775</v>
      </c>
      <c r="F1648" t="s">
        <v>5527</v>
      </c>
      <c r="G1648" t="s">
        <v>2775</v>
      </c>
      <c r="H1648" t="s">
        <v>5527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5340</v>
      </c>
      <c r="D1649" t="s">
        <v>2775</v>
      </c>
      <c r="F1649" t="s">
        <v>5528</v>
      </c>
      <c r="G1649" t="s">
        <v>2775</v>
      </c>
      <c r="H1649" t="s">
        <v>5528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5340</v>
      </c>
      <c r="D1650" t="s">
        <v>2775</v>
      </c>
      <c r="F1650" t="s">
        <v>5529</v>
      </c>
      <c r="G1650" t="s">
        <v>2775</v>
      </c>
      <c r="H1650" t="s">
        <v>5529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5340</v>
      </c>
      <c r="D1651" t="s">
        <v>2775</v>
      </c>
      <c r="F1651" t="s">
        <v>5530</v>
      </c>
      <c r="G1651" t="s">
        <v>2775</v>
      </c>
      <c r="H1651" t="s">
        <v>5530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5340</v>
      </c>
      <c r="D1652" t="s">
        <v>2775</v>
      </c>
      <c r="F1652" t="s">
        <v>5531</v>
      </c>
      <c r="G1652" t="s">
        <v>2775</v>
      </c>
      <c r="H1652" t="s">
        <v>5531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5340</v>
      </c>
      <c r="D1653" t="s">
        <v>2775</v>
      </c>
      <c r="F1653" t="s">
        <v>5532</v>
      </c>
      <c r="G1653" t="s">
        <v>2775</v>
      </c>
      <c r="H1653" t="s">
        <v>5532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5340</v>
      </c>
      <c r="D1654" t="s">
        <v>2775</v>
      </c>
      <c r="F1654" t="s">
        <v>4855</v>
      </c>
      <c r="G1654" t="s">
        <v>2775</v>
      </c>
      <c r="H1654" t="s">
        <v>4855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5340</v>
      </c>
      <c r="D1655" t="s">
        <v>2775</v>
      </c>
      <c r="F1655" t="s">
        <v>5533</v>
      </c>
      <c r="G1655" t="s">
        <v>2775</v>
      </c>
      <c r="H1655" t="s">
        <v>5533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5340</v>
      </c>
      <c r="D1656" t="s">
        <v>2775</v>
      </c>
      <c r="F1656" t="s">
        <v>5534</v>
      </c>
      <c r="G1656" t="s">
        <v>2775</v>
      </c>
      <c r="H1656" t="s">
        <v>5534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5340</v>
      </c>
      <c r="D1657" t="s">
        <v>2775</v>
      </c>
      <c r="F1657" t="s">
        <v>5535</v>
      </c>
      <c r="G1657" t="s">
        <v>2775</v>
      </c>
      <c r="H1657" t="s">
        <v>5535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5340</v>
      </c>
      <c r="D1658" t="s">
        <v>2775</v>
      </c>
      <c r="F1658" t="s">
        <v>5536</v>
      </c>
      <c r="G1658" t="s">
        <v>2775</v>
      </c>
      <c r="H1658" t="s">
        <v>5536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5340</v>
      </c>
      <c r="D1659" t="s">
        <v>2775</v>
      </c>
      <c r="F1659" t="s">
        <v>5537</v>
      </c>
      <c r="G1659" t="s">
        <v>2775</v>
      </c>
      <c r="H1659" t="s">
        <v>5537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5340</v>
      </c>
      <c r="D1660" t="s">
        <v>2775</v>
      </c>
      <c r="F1660" t="s">
        <v>5538</v>
      </c>
      <c r="G1660" t="s">
        <v>2775</v>
      </c>
      <c r="H1660" t="s">
        <v>5538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5340</v>
      </c>
      <c r="D1661" t="s">
        <v>2775</v>
      </c>
      <c r="F1661" t="s">
        <v>5539</v>
      </c>
      <c r="G1661" t="s">
        <v>2775</v>
      </c>
      <c r="H1661" t="s">
        <v>5539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5340</v>
      </c>
      <c r="D1662" t="s">
        <v>2775</v>
      </c>
      <c r="F1662" t="s">
        <v>5540</v>
      </c>
      <c r="G1662" t="s">
        <v>2775</v>
      </c>
      <c r="H1662" t="s">
        <v>5540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5340</v>
      </c>
      <c r="D1663" t="s">
        <v>2775</v>
      </c>
      <c r="F1663" t="s">
        <v>5541</v>
      </c>
      <c r="G1663" t="s">
        <v>2775</v>
      </c>
      <c r="H1663" t="s">
        <v>5541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5340</v>
      </c>
      <c r="D1664" t="s">
        <v>2775</v>
      </c>
      <c r="F1664" t="s">
        <v>5542</v>
      </c>
      <c r="G1664" t="s">
        <v>2775</v>
      </c>
      <c r="H1664" t="s">
        <v>5542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5340</v>
      </c>
      <c r="D1665" t="s">
        <v>2775</v>
      </c>
      <c r="F1665" t="s">
        <v>5543</v>
      </c>
      <c r="G1665" t="s">
        <v>2775</v>
      </c>
      <c r="H1665" t="s">
        <v>5543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5340</v>
      </c>
      <c r="D1666" t="s">
        <v>2775</v>
      </c>
      <c r="F1666" t="s">
        <v>5544</v>
      </c>
      <c r="G1666" t="s">
        <v>2775</v>
      </c>
      <c r="H1666" t="s">
        <v>5544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5340</v>
      </c>
      <c r="D1667" t="s">
        <v>2775</v>
      </c>
      <c r="F1667" t="s">
        <v>5545</v>
      </c>
      <c r="G1667" t="s">
        <v>2775</v>
      </c>
      <c r="H1667" t="s">
        <v>5545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5340</v>
      </c>
      <c r="D1668" t="s">
        <v>2775</v>
      </c>
      <c r="F1668" t="s">
        <v>5546</v>
      </c>
      <c r="G1668" t="s">
        <v>2775</v>
      </c>
      <c r="H1668" t="s">
        <v>5546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5340</v>
      </c>
      <c r="D1669" t="s">
        <v>2775</v>
      </c>
      <c r="F1669" t="s">
        <v>4223</v>
      </c>
      <c r="G1669" t="s">
        <v>2775</v>
      </c>
      <c r="H1669" t="s">
        <v>4223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5340</v>
      </c>
      <c r="D1670" t="s">
        <v>2775</v>
      </c>
      <c r="F1670" t="s">
        <v>5547</v>
      </c>
      <c r="G1670" t="s">
        <v>2775</v>
      </c>
      <c r="H1670" t="s">
        <v>5547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5340</v>
      </c>
      <c r="D1671" t="s">
        <v>2775</v>
      </c>
      <c r="F1671" t="s">
        <v>5548</v>
      </c>
      <c r="G1671" t="s">
        <v>2775</v>
      </c>
      <c r="H1671" t="s">
        <v>5548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5340</v>
      </c>
      <c r="D1672" t="s">
        <v>2775</v>
      </c>
      <c r="F1672" t="s">
        <v>5549</v>
      </c>
      <c r="G1672" t="s">
        <v>2775</v>
      </c>
      <c r="H1672" t="s">
        <v>5549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5340</v>
      </c>
      <c r="D1673" t="s">
        <v>2775</v>
      </c>
      <c r="F1673" t="s">
        <v>5550</v>
      </c>
      <c r="G1673" t="s">
        <v>2775</v>
      </c>
      <c r="H1673" t="s">
        <v>5550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5340</v>
      </c>
      <c r="D1674" t="s">
        <v>2775</v>
      </c>
      <c r="F1674" t="s">
        <v>5551</v>
      </c>
      <c r="G1674" t="s">
        <v>2775</v>
      </c>
      <c r="H1674" t="s">
        <v>5551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5340</v>
      </c>
      <c r="D1675" t="s">
        <v>2775</v>
      </c>
      <c r="F1675" t="s">
        <v>5552</v>
      </c>
      <c r="G1675" t="s">
        <v>2775</v>
      </c>
      <c r="H1675" t="s">
        <v>5552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5340</v>
      </c>
      <c r="D1676" t="s">
        <v>2775</v>
      </c>
      <c r="F1676" t="s">
        <v>5553</v>
      </c>
      <c r="G1676" t="s">
        <v>2775</v>
      </c>
      <c r="H1676" t="s">
        <v>5553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5340</v>
      </c>
      <c r="D1677" t="s">
        <v>2775</v>
      </c>
      <c r="F1677" t="s">
        <v>5554</v>
      </c>
      <c r="G1677" t="s">
        <v>2775</v>
      </c>
      <c r="H1677" t="s">
        <v>5554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5340</v>
      </c>
      <c r="D1678" t="s">
        <v>2775</v>
      </c>
      <c r="F1678" t="s">
        <v>5555</v>
      </c>
      <c r="G1678" t="s">
        <v>2775</v>
      </c>
      <c r="H1678" t="s">
        <v>5555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5340</v>
      </c>
      <c r="D1679" t="s">
        <v>2775</v>
      </c>
      <c r="F1679" t="s">
        <v>5556</v>
      </c>
      <c r="G1679" t="s">
        <v>2775</v>
      </c>
      <c r="H1679" t="s">
        <v>5556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5340</v>
      </c>
      <c r="D1680" t="s">
        <v>2775</v>
      </c>
      <c r="F1680" t="s">
        <v>5557</v>
      </c>
      <c r="G1680" t="s">
        <v>2775</v>
      </c>
      <c r="H1680" t="s">
        <v>5557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5340</v>
      </c>
      <c r="D1681" t="s">
        <v>2775</v>
      </c>
      <c r="F1681" t="s">
        <v>5257</v>
      </c>
      <c r="G1681" t="s">
        <v>2775</v>
      </c>
      <c r="H1681" t="s">
        <v>5257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5340</v>
      </c>
      <c r="D1682" t="s">
        <v>2775</v>
      </c>
      <c r="F1682" t="s">
        <v>5558</v>
      </c>
      <c r="G1682" t="s">
        <v>2775</v>
      </c>
      <c r="H1682" t="s">
        <v>5558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5340</v>
      </c>
      <c r="D1683" t="s">
        <v>2775</v>
      </c>
      <c r="F1683" t="s">
        <v>5559</v>
      </c>
      <c r="G1683" t="s">
        <v>2775</v>
      </c>
      <c r="H1683" t="s">
        <v>5559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5340</v>
      </c>
      <c r="D1684" t="s">
        <v>2775</v>
      </c>
      <c r="F1684" t="s">
        <v>5560</v>
      </c>
      <c r="G1684" t="s">
        <v>2775</v>
      </c>
      <c r="H1684" t="s">
        <v>5560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5340</v>
      </c>
      <c r="D1685" t="s">
        <v>2775</v>
      </c>
      <c r="F1685" t="s">
        <v>5561</v>
      </c>
      <c r="G1685" t="s">
        <v>2775</v>
      </c>
      <c r="H1685" t="s">
        <v>5561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5340</v>
      </c>
      <c r="D1686" t="s">
        <v>2775</v>
      </c>
      <c r="F1686" t="s">
        <v>5562</v>
      </c>
      <c r="G1686" t="s">
        <v>2775</v>
      </c>
      <c r="H1686" t="s">
        <v>5562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5340</v>
      </c>
      <c r="D1687" t="s">
        <v>2775</v>
      </c>
      <c r="F1687" t="s">
        <v>5563</v>
      </c>
      <c r="G1687" t="s">
        <v>2775</v>
      </c>
      <c r="H1687" t="s">
        <v>5563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5340</v>
      </c>
      <c r="D1688" t="s">
        <v>2775</v>
      </c>
      <c r="F1688" t="s">
        <v>5564</v>
      </c>
      <c r="G1688" t="s">
        <v>2775</v>
      </c>
      <c r="H1688" t="s">
        <v>5564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5340</v>
      </c>
      <c r="D1689" t="s">
        <v>2775</v>
      </c>
      <c r="F1689" t="s">
        <v>5565</v>
      </c>
      <c r="G1689" t="s">
        <v>2775</v>
      </c>
      <c r="H1689" t="s">
        <v>5565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5340</v>
      </c>
      <c r="D1690" t="s">
        <v>2775</v>
      </c>
      <c r="F1690" t="s">
        <v>5566</v>
      </c>
      <c r="G1690" t="s">
        <v>2775</v>
      </c>
      <c r="H1690" t="s">
        <v>5566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5340</v>
      </c>
      <c r="D1691" t="s">
        <v>2775</v>
      </c>
      <c r="F1691" t="s">
        <v>5567</v>
      </c>
      <c r="G1691" t="s">
        <v>2775</v>
      </c>
      <c r="H1691" t="s">
        <v>5567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5340</v>
      </c>
      <c r="D1692" t="s">
        <v>2775</v>
      </c>
      <c r="F1692" t="s">
        <v>5568</v>
      </c>
      <c r="G1692" t="s">
        <v>2775</v>
      </c>
      <c r="H1692" t="s">
        <v>5568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5340</v>
      </c>
      <c r="D1693" t="s">
        <v>2775</v>
      </c>
      <c r="F1693" t="s">
        <v>5569</v>
      </c>
      <c r="G1693" t="s">
        <v>2775</v>
      </c>
      <c r="H1693" t="s">
        <v>5569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5340</v>
      </c>
      <c r="D1694" t="s">
        <v>2775</v>
      </c>
      <c r="F1694" t="s">
        <v>5570</v>
      </c>
      <c r="G1694" t="s">
        <v>2775</v>
      </c>
      <c r="H1694" t="s">
        <v>5570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5340</v>
      </c>
      <c r="D1695" t="s">
        <v>2775</v>
      </c>
      <c r="F1695" t="s">
        <v>5571</v>
      </c>
      <c r="G1695" t="s">
        <v>2775</v>
      </c>
      <c r="H1695" t="s">
        <v>5571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5340</v>
      </c>
      <c r="D1696" t="s">
        <v>2775</v>
      </c>
      <c r="F1696" t="s">
        <v>5572</v>
      </c>
      <c r="G1696" t="s">
        <v>2775</v>
      </c>
      <c r="H1696" t="s">
        <v>5572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5340</v>
      </c>
      <c r="D1697" t="s">
        <v>2775</v>
      </c>
      <c r="F1697" t="s">
        <v>5573</v>
      </c>
      <c r="G1697" t="s">
        <v>2775</v>
      </c>
      <c r="H1697" t="s">
        <v>5573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5340</v>
      </c>
      <c r="D1698" t="s">
        <v>2775</v>
      </c>
      <c r="F1698" t="s">
        <v>5574</v>
      </c>
      <c r="G1698" t="s">
        <v>2775</v>
      </c>
      <c r="H1698" t="s">
        <v>5574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5340</v>
      </c>
      <c r="D1699" t="s">
        <v>2775</v>
      </c>
      <c r="F1699" t="s">
        <v>5575</v>
      </c>
      <c r="G1699" t="s">
        <v>2775</v>
      </c>
      <c r="H1699" t="s">
        <v>5575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5340</v>
      </c>
      <c r="D1700" t="s">
        <v>2775</v>
      </c>
      <c r="F1700" t="s">
        <v>5576</v>
      </c>
      <c r="G1700" t="s">
        <v>2775</v>
      </c>
      <c r="H1700" t="s">
        <v>5576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5340</v>
      </c>
      <c r="D1701" t="s">
        <v>2775</v>
      </c>
      <c r="F1701" t="s">
        <v>5577</v>
      </c>
      <c r="G1701" t="s">
        <v>2775</v>
      </c>
      <c r="H1701" t="s">
        <v>5577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5340</v>
      </c>
      <c r="D1702" t="s">
        <v>2775</v>
      </c>
      <c r="F1702" t="s">
        <v>5578</v>
      </c>
      <c r="G1702" t="s">
        <v>2775</v>
      </c>
      <c r="H1702" t="s">
        <v>5578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5340</v>
      </c>
      <c r="D1703" t="s">
        <v>2775</v>
      </c>
      <c r="F1703" t="s">
        <v>5579</v>
      </c>
      <c r="G1703" t="s">
        <v>2775</v>
      </c>
      <c r="H1703" t="s">
        <v>5579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5340</v>
      </c>
      <c r="D1704" t="s">
        <v>2775</v>
      </c>
      <c r="F1704" t="s">
        <v>5580</v>
      </c>
      <c r="G1704" t="s">
        <v>2775</v>
      </c>
      <c r="H1704" t="s">
        <v>5580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5340</v>
      </c>
      <c r="D1705" t="s">
        <v>2775</v>
      </c>
      <c r="F1705" t="s">
        <v>5581</v>
      </c>
      <c r="G1705" t="s">
        <v>2775</v>
      </c>
      <c r="H1705" t="s">
        <v>5581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5340</v>
      </c>
      <c r="D1706" t="s">
        <v>2775</v>
      </c>
      <c r="F1706" t="s">
        <v>5582</v>
      </c>
      <c r="G1706" t="s">
        <v>2775</v>
      </c>
      <c r="H1706" t="s">
        <v>5582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5340</v>
      </c>
      <c r="D1707" t="s">
        <v>2775</v>
      </c>
      <c r="F1707" t="s">
        <v>5583</v>
      </c>
      <c r="G1707" t="s">
        <v>2775</v>
      </c>
      <c r="H1707" t="s">
        <v>5583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5340</v>
      </c>
      <c r="D1708" t="s">
        <v>2775</v>
      </c>
      <c r="F1708" t="s">
        <v>5584</v>
      </c>
      <c r="G1708" t="s">
        <v>2775</v>
      </c>
      <c r="H1708" t="s">
        <v>5584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5340</v>
      </c>
      <c r="D1709" t="s">
        <v>2775</v>
      </c>
      <c r="F1709" t="s">
        <v>5585</v>
      </c>
      <c r="G1709" t="s">
        <v>2775</v>
      </c>
      <c r="H1709" t="s">
        <v>5585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5340</v>
      </c>
      <c r="D1710" t="s">
        <v>2775</v>
      </c>
      <c r="F1710" t="s">
        <v>5586</v>
      </c>
      <c r="G1710" t="s">
        <v>2775</v>
      </c>
      <c r="H1710" t="s">
        <v>5586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5340</v>
      </c>
      <c r="D1711" t="s">
        <v>2775</v>
      </c>
      <c r="F1711" t="s">
        <v>5587</v>
      </c>
      <c r="G1711" t="s">
        <v>2775</v>
      </c>
      <c r="H1711" t="s">
        <v>5587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5340</v>
      </c>
      <c r="D1712" t="s">
        <v>2775</v>
      </c>
      <c r="F1712" t="s">
        <v>5588</v>
      </c>
      <c r="G1712" t="s">
        <v>2775</v>
      </c>
      <c r="H1712" t="s">
        <v>5588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5340</v>
      </c>
      <c r="D1713" t="s">
        <v>2775</v>
      </c>
      <c r="F1713" t="s">
        <v>5589</v>
      </c>
      <c r="G1713" t="s">
        <v>2775</v>
      </c>
      <c r="H1713" t="s">
        <v>5589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5340</v>
      </c>
      <c r="D1714" t="s">
        <v>2775</v>
      </c>
      <c r="F1714" t="s">
        <v>5590</v>
      </c>
      <c r="G1714" t="s">
        <v>2775</v>
      </c>
      <c r="H1714" t="s">
        <v>5590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5340</v>
      </c>
      <c r="D1715" t="s">
        <v>2775</v>
      </c>
      <c r="F1715" t="s">
        <v>5591</v>
      </c>
      <c r="G1715" t="s">
        <v>2775</v>
      </c>
      <c r="H1715" t="s">
        <v>5591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5340</v>
      </c>
      <c r="D1716" t="s">
        <v>2775</v>
      </c>
      <c r="F1716" t="s">
        <v>5592</v>
      </c>
      <c r="G1716" t="s">
        <v>2775</v>
      </c>
      <c r="H1716" t="s">
        <v>5592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5340</v>
      </c>
      <c r="D1717" t="s">
        <v>2775</v>
      </c>
      <c r="F1717" t="s">
        <v>5593</v>
      </c>
      <c r="G1717" t="s">
        <v>2775</v>
      </c>
      <c r="H1717" t="s">
        <v>5593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5340</v>
      </c>
      <c r="D1718" t="s">
        <v>2775</v>
      </c>
      <c r="F1718" t="s">
        <v>5594</v>
      </c>
      <c r="G1718" t="s">
        <v>2775</v>
      </c>
      <c r="H1718" t="s">
        <v>5594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5340</v>
      </c>
      <c r="D1719" t="s">
        <v>2775</v>
      </c>
      <c r="F1719" t="s">
        <v>5595</v>
      </c>
      <c r="G1719" t="s">
        <v>2775</v>
      </c>
      <c r="H1719" t="s">
        <v>5595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5340</v>
      </c>
      <c r="D1720" t="s">
        <v>2775</v>
      </c>
      <c r="F1720" t="s">
        <v>5596</v>
      </c>
      <c r="G1720" t="s">
        <v>2775</v>
      </c>
      <c r="H1720" t="s">
        <v>5596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5340</v>
      </c>
      <c r="D1721" t="s">
        <v>2775</v>
      </c>
      <c r="F1721" t="s">
        <v>5597</v>
      </c>
      <c r="G1721" t="s">
        <v>2775</v>
      </c>
      <c r="H1721" t="s">
        <v>5597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5340</v>
      </c>
      <c r="D1722" t="s">
        <v>2775</v>
      </c>
      <c r="F1722" t="s">
        <v>5598</v>
      </c>
      <c r="G1722" t="s">
        <v>2775</v>
      </c>
      <c r="H1722" t="s">
        <v>5598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5340</v>
      </c>
      <c r="D1723" t="s">
        <v>2775</v>
      </c>
      <c r="F1723" t="s">
        <v>5599</v>
      </c>
      <c r="G1723" t="s">
        <v>2775</v>
      </c>
      <c r="H1723" t="s">
        <v>5599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5340</v>
      </c>
      <c r="D1724" t="s">
        <v>2775</v>
      </c>
      <c r="F1724" t="s">
        <v>5600</v>
      </c>
      <c r="G1724" t="s">
        <v>2775</v>
      </c>
      <c r="H1724" t="s">
        <v>5600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5340</v>
      </c>
      <c r="D1725" t="s">
        <v>2775</v>
      </c>
      <c r="F1725" t="s">
        <v>5601</v>
      </c>
      <c r="G1725" t="s">
        <v>2775</v>
      </c>
      <c r="H1725" t="s">
        <v>5601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5340</v>
      </c>
      <c r="D1726" t="s">
        <v>2775</v>
      </c>
      <c r="F1726" t="s">
        <v>5602</v>
      </c>
      <c r="G1726" t="s">
        <v>2775</v>
      </c>
      <c r="H1726" t="s">
        <v>5602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5340</v>
      </c>
      <c r="D1727" t="s">
        <v>2775</v>
      </c>
      <c r="F1727" t="s">
        <v>5603</v>
      </c>
      <c r="G1727" t="s">
        <v>2775</v>
      </c>
      <c r="H1727" t="s">
        <v>5603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5340</v>
      </c>
      <c r="D1728" t="s">
        <v>2775</v>
      </c>
      <c r="F1728" t="s">
        <v>5604</v>
      </c>
      <c r="G1728" t="s">
        <v>2775</v>
      </c>
      <c r="H1728" t="s">
        <v>5604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5340</v>
      </c>
      <c r="D1729" t="s">
        <v>2775</v>
      </c>
      <c r="F1729" t="s">
        <v>5605</v>
      </c>
      <c r="G1729" t="s">
        <v>2775</v>
      </c>
      <c r="H1729" t="s">
        <v>5605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5340</v>
      </c>
      <c r="D1730" t="s">
        <v>2775</v>
      </c>
      <c r="F1730" t="s">
        <v>5606</v>
      </c>
      <c r="G1730" t="s">
        <v>2775</v>
      </c>
      <c r="H1730" t="s">
        <v>5606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5340</v>
      </c>
      <c r="D1731" t="s">
        <v>2775</v>
      </c>
      <c r="F1731" t="s">
        <v>5607</v>
      </c>
      <c r="G1731" t="s">
        <v>2775</v>
      </c>
      <c r="H1731" t="s">
        <v>5607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5340</v>
      </c>
      <c r="D1732" t="s">
        <v>2775</v>
      </c>
      <c r="F1732" t="s">
        <v>5608</v>
      </c>
      <c r="G1732" t="s">
        <v>2775</v>
      </c>
      <c r="H1732" t="s">
        <v>5608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5340</v>
      </c>
      <c r="D1733" t="s">
        <v>2775</v>
      </c>
      <c r="F1733" t="s">
        <v>5609</v>
      </c>
      <c r="G1733" t="s">
        <v>2775</v>
      </c>
      <c r="H1733" t="s">
        <v>5609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5340</v>
      </c>
      <c r="D1734" t="s">
        <v>2775</v>
      </c>
      <c r="F1734" t="s">
        <v>5610</v>
      </c>
      <c r="G1734" t="s">
        <v>2775</v>
      </c>
      <c r="H1734" t="s">
        <v>5610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5340</v>
      </c>
      <c r="D1735" t="s">
        <v>2775</v>
      </c>
      <c r="F1735" t="s">
        <v>5611</v>
      </c>
      <c r="G1735" t="s">
        <v>2775</v>
      </c>
      <c r="H1735" t="s">
        <v>5611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5340</v>
      </c>
      <c r="D1736" t="s">
        <v>2775</v>
      </c>
      <c r="F1736" t="s">
        <v>5612</v>
      </c>
      <c r="G1736" t="s">
        <v>2775</v>
      </c>
      <c r="H1736" t="s">
        <v>5612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5340</v>
      </c>
      <c r="D1737" t="s">
        <v>2775</v>
      </c>
      <c r="F1737" t="s">
        <v>5613</v>
      </c>
      <c r="G1737" t="s">
        <v>2775</v>
      </c>
      <c r="H1737" t="s">
        <v>5613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5340</v>
      </c>
      <c r="D1738" t="s">
        <v>2775</v>
      </c>
      <c r="F1738" t="s">
        <v>5614</v>
      </c>
      <c r="G1738" t="s">
        <v>2775</v>
      </c>
      <c r="H1738" t="s">
        <v>5614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5340</v>
      </c>
      <c r="D1739" t="s">
        <v>2775</v>
      </c>
      <c r="F1739" t="s">
        <v>4970</v>
      </c>
      <c r="G1739" t="s">
        <v>2775</v>
      </c>
      <c r="H1739" t="s">
        <v>4970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5340</v>
      </c>
      <c r="D1740" t="s">
        <v>2775</v>
      </c>
      <c r="F1740" t="s">
        <v>5615</v>
      </c>
      <c r="G1740" t="s">
        <v>2775</v>
      </c>
      <c r="H1740" t="s">
        <v>5615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5340</v>
      </c>
      <c r="D1741" t="s">
        <v>2775</v>
      </c>
      <c r="F1741" t="s">
        <v>5616</v>
      </c>
      <c r="G1741" t="s">
        <v>2775</v>
      </c>
      <c r="H1741" t="s">
        <v>5616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5340</v>
      </c>
      <c r="D1742" t="s">
        <v>2775</v>
      </c>
      <c r="F1742" t="s">
        <v>5617</v>
      </c>
      <c r="G1742" t="s">
        <v>2775</v>
      </c>
      <c r="H1742" t="s">
        <v>5617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5340</v>
      </c>
      <c r="D1743" t="s">
        <v>2775</v>
      </c>
      <c r="F1743" t="s">
        <v>5618</v>
      </c>
      <c r="G1743" t="s">
        <v>2775</v>
      </c>
      <c r="H1743" t="s">
        <v>5618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5340</v>
      </c>
      <c r="D1744" t="s">
        <v>2775</v>
      </c>
      <c r="F1744" t="s">
        <v>4289</v>
      </c>
      <c r="G1744" t="s">
        <v>2775</v>
      </c>
      <c r="H1744" t="s">
        <v>4289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5340</v>
      </c>
      <c r="D1745" t="s">
        <v>2775</v>
      </c>
      <c r="F1745" t="s">
        <v>5619</v>
      </c>
      <c r="G1745" t="s">
        <v>2775</v>
      </c>
      <c r="H1745" t="s">
        <v>5619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5340</v>
      </c>
      <c r="D1746" t="s">
        <v>2775</v>
      </c>
      <c r="F1746" t="s">
        <v>5620</v>
      </c>
      <c r="G1746" t="s">
        <v>2775</v>
      </c>
      <c r="H1746" t="s">
        <v>5620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5340</v>
      </c>
      <c r="D1747" t="s">
        <v>2775</v>
      </c>
      <c r="F1747" t="s">
        <v>5621</v>
      </c>
      <c r="G1747" t="s">
        <v>2775</v>
      </c>
      <c r="H1747" t="s">
        <v>5621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5340</v>
      </c>
      <c r="D1748" t="s">
        <v>2775</v>
      </c>
      <c r="F1748" t="s">
        <v>5622</v>
      </c>
      <c r="G1748" t="s">
        <v>2775</v>
      </c>
      <c r="H1748" t="s">
        <v>5622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5340</v>
      </c>
      <c r="D1749" t="s">
        <v>2775</v>
      </c>
      <c r="F1749" t="s">
        <v>5623</v>
      </c>
      <c r="G1749" t="s">
        <v>2775</v>
      </c>
      <c r="H1749" t="s">
        <v>5623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5340</v>
      </c>
      <c r="D1750" t="s">
        <v>2775</v>
      </c>
      <c r="F1750" t="s">
        <v>5624</v>
      </c>
      <c r="G1750" t="s">
        <v>2775</v>
      </c>
      <c r="H1750" t="s">
        <v>5624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5340</v>
      </c>
      <c r="D1751" t="s">
        <v>2775</v>
      </c>
      <c r="F1751" t="s">
        <v>5625</v>
      </c>
      <c r="G1751" t="s">
        <v>2775</v>
      </c>
      <c r="H1751" t="s">
        <v>5625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5340</v>
      </c>
      <c r="D1752" t="s">
        <v>2775</v>
      </c>
      <c r="F1752" t="s">
        <v>5626</v>
      </c>
      <c r="G1752" t="s">
        <v>2775</v>
      </c>
      <c r="H1752" t="s">
        <v>5626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5340</v>
      </c>
      <c r="D1753" t="s">
        <v>2775</v>
      </c>
      <c r="F1753" t="s">
        <v>5627</v>
      </c>
      <c r="G1753" t="s">
        <v>2775</v>
      </c>
      <c r="H1753" t="s">
        <v>5627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5340</v>
      </c>
      <c r="D1754" t="s">
        <v>2775</v>
      </c>
      <c r="F1754" t="s">
        <v>5628</v>
      </c>
      <c r="G1754" t="s">
        <v>2775</v>
      </c>
      <c r="H1754" t="s">
        <v>5628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5340</v>
      </c>
      <c r="D1755" t="s">
        <v>2775</v>
      </c>
      <c r="F1755" t="s">
        <v>5629</v>
      </c>
      <c r="G1755" t="s">
        <v>2775</v>
      </c>
      <c r="H1755" t="s">
        <v>5629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5340</v>
      </c>
      <c r="D1756" t="s">
        <v>2775</v>
      </c>
      <c r="F1756" t="s">
        <v>5630</v>
      </c>
      <c r="G1756" t="s">
        <v>2775</v>
      </c>
      <c r="H1756" t="s">
        <v>5630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5340</v>
      </c>
      <c r="D1757" t="s">
        <v>2775</v>
      </c>
      <c r="F1757" t="s">
        <v>5631</v>
      </c>
      <c r="G1757" t="s">
        <v>2775</v>
      </c>
      <c r="H1757" t="s">
        <v>5631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5340</v>
      </c>
      <c r="D1758" t="s">
        <v>2775</v>
      </c>
      <c r="F1758" t="s">
        <v>5632</v>
      </c>
      <c r="G1758" t="s">
        <v>2775</v>
      </c>
      <c r="H1758" t="s">
        <v>5632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5340</v>
      </c>
      <c r="D1759" t="s">
        <v>2775</v>
      </c>
      <c r="F1759" t="s">
        <v>5633</v>
      </c>
      <c r="G1759" t="s">
        <v>2775</v>
      </c>
      <c r="H1759" t="s">
        <v>5633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5340</v>
      </c>
      <c r="D1760" t="s">
        <v>2775</v>
      </c>
      <c r="F1760" t="s">
        <v>5634</v>
      </c>
      <c r="G1760" t="s">
        <v>2775</v>
      </c>
      <c r="H1760" t="s">
        <v>5634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5340</v>
      </c>
      <c r="D1761" t="s">
        <v>2775</v>
      </c>
      <c r="F1761" t="s">
        <v>5635</v>
      </c>
      <c r="G1761" t="s">
        <v>2775</v>
      </c>
      <c r="H1761" t="s">
        <v>5635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5340</v>
      </c>
      <c r="D1762" t="s">
        <v>2775</v>
      </c>
      <c r="F1762" t="s">
        <v>5636</v>
      </c>
      <c r="G1762" t="s">
        <v>2775</v>
      </c>
      <c r="H1762" t="s">
        <v>5636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5340</v>
      </c>
      <c r="D1763" t="s">
        <v>2775</v>
      </c>
      <c r="F1763" t="s">
        <v>5637</v>
      </c>
      <c r="G1763" t="s">
        <v>2775</v>
      </c>
      <c r="H1763" t="s">
        <v>5637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5340</v>
      </c>
      <c r="D1764" t="s">
        <v>2775</v>
      </c>
      <c r="F1764" t="s">
        <v>5638</v>
      </c>
      <c r="G1764" t="s">
        <v>2775</v>
      </c>
      <c r="H1764" t="s">
        <v>5638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5340</v>
      </c>
      <c r="D1765" t="s">
        <v>2775</v>
      </c>
      <c r="F1765" t="s">
        <v>5639</v>
      </c>
      <c r="G1765" t="s">
        <v>2775</v>
      </c>
      <c r="H1765" t="s">
        <v>5639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5340</v>
      </c>
      <c r="D1766" t="s">
        <v>2775</v>
      </c>
      <c r="F1766" t="s">
        <v>5640</v>
      </c>
      <c r="G1766" t="s">
        <v>2775</v>
      </c>
      <c r="H1766" t="s">
        <v>5640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5340</v>
      </c>
      <c r="D1767" t="s">
        <v>2775</v>
      </c>
      <c r="F1767" t="s">
        <v>2806</v>
      </c>
      <c r="G1767" t="s">
        <v>2775</v>
      </c>
      <c r="H1767" t="s">
        <v>2806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5340</v>
      </c>
      <c r="D1768" t="s">
        <v>2775</v>
      </c>
      <c r="F1768" t="s">
        <v>5641</v>
      </c>
      <c r="G1768" t="s">
        <v>2775</v>
      </c>
      <c r="H1768" t="s">
        <v>5641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5340</v>
      </c>
      <c r="D1769" t="s">
        <v>2775</v>
      </c>
      <c r="F1769" t="s">
        <v>5642</v>
      </c>
      <c r="G1769" t="s">
        <v>2775</v>
      </c>
      <c r="H1769" t="s">
        <v>5642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5340</v>
      </c>
      <c r="D1770" t="s">
        <v>2775</v>
      </c>
      <c r="F1770" t="s">
        <v>5643</v>
      </c>
      <c r="G1770" t="s">
        <v>2775</v>
      </c>
      <c r="H1770" t="s">
        <v>5643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5340</v>
      </c>
      <c r="D1771" t="s">
        <v>2775</v>
      </c>
      <c r="F1771" t="s">
        <v>5644</v>
      </c>
      <c r="G1771" t="s">
        <v>2775</v>
      </c>
      <c r="H1771" t="s">
        <v>5644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5340</v>
      </c>
      <c r="D1772" t="s">
        <v>2775</v>
      </c>
      <c r="F1772" t="s">
        <v>5645</v>
      </c>
      <c r="G1772" t="s">
        <v>2775</v>
      </c>
      <c r="H1772" t="s">
        <v>5645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5340</v>
      </c>
      <c r="D1773" t="s">
        <v>2775</v>
      </c>
      <c r="F1773" t="s">
        <v>5646</v>
      </c>
      <c r="G1773" t="s">
        <v>2775</v>
      </c>
      <c r="H1773" t="s">
        <v>5646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5340</v>
      </c>
      <c r="D1774" t="s">
        <v>2775</v>
      </c>
      <c r="F1774" t="s">
        <v>5647</v>
      </c>
      <c r="G1774" t="s">
        <v>2775</v>
      </c>
      <c r="H1774" t="s">
        <v>5647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5340</v>
      </c>
      <c r="D1775" t="s">
        <v>2775</v>
      </c>
      <c r="F1775" t="s">
        <v>5648</v>
      </c>
      <c r="G1775" t="s">
        <v>2775</v>
      </c>
      <c r="H1775" t="s">
        <v>5648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5340</v>
      </c>
      <c r="D1776" t="s">
        <v>2775</v>
      </c>
      <c r="F1776" t="s">
        <v>5649</v>
      </c>
      <c r="G1776" t="s">
        <v>2775</v>
      </c>
      <c r="H1776" t="s">
        <v>5649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5340</v>
      </c>
      <c r="D1777" t="s">
        <v>2775</v>
      </c>
      <c r="F1777" t="s">
        <v>5650</v>
      </c>
      <c r="G1777" t="s">
        <v>2775</v>
      </c>
      <c r="H1777" t="s">
        <v>5650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5340</v>
      </c>
      <c r="D1778" t="s">
        <v>2775</v>
      </c>
      <c r="F1778" t="s">
        <v>5651</v>
      </c>
      <c r="G1778" t="s">
        <v>2775</v>
      </c>
      <c r="H1778" t="s">
        <v>5651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5340</v>
      </c>
      <c r="D1779" t="s">
        <v>2775</v>
      </c>
      <c r="F1779" t="s">
        <v>5652</v>
      </c>
      <c r="G1779" t="s">
        <v>2775</v>
      </c>
      <c r="H1779" t="s">
        <v>5652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5653</v>
      </c>
      <c r="D1780" t="s">
        <v>595</v>
      </c>
      <c r="E1780" t="s">
        <v>5654</v>
      </c>
      <c r="F1780" t="s">
        <v>5655</v>
      </c>
      <c r="G1780" t="s">
        <v>595</v>
      </c>
      <c r="H1780" t="s">
        <v>5656</v>
      </c>
      <c r="I1780" t="s">
        <v>733</v>
      </c>
      <c r="J1780">
        <v>43425492531.858437</v>
      </c>
      <c r="K1780">
        <v>6.7</v>
      </c>
      <c r="L1780" t="s">
        <v>5657</v>
      </c>
      <c r="M1780" t="s">
        <v>5658</v>
      </c>
    </row>
    <row r="1781" spans="1:13" x14ac:dyDescent="0.4">
      <c r="A1781">
        <v>210000066</v>
      </c>
      <c r="B1781" t="s">
        <v>1453</v>
      </c>
      <c r="C1781" t="s">
        <v>5653</v>
      </c>
      <c r="D1781" t="s">
        <v>595</v>
      </c>
      <c r="E1781" t="s">
        <v>5659</v>
      </c>
      <c r="F1781" t="s">
        <v>5660</v>
      </c>
      <c r="G1781" t="s">
        <v>595</v>
      </c>
      <c r="H1781" t="s">
        <v>5661</v>
      </c>
      <c r="I1781" t="s">
        <v>853</v>
      </c>
      <c r="J1781">
        <v>27132298442.707932</v>
      </c>
      <c r="K1781">
        <v>5</v>
      </c>
      <c r="L1781" t="s">
        <v>5662</v>
      </c>
      <c r="M1781" t="s">
        <v>5663</v>
      </c>
    </row>
    <row r="1782" spans="1:13" x14ac:dyDescent="0.4">
      <c r="A1782">
        <v>210000066</v>
      </c>
      <c r="B1782" t="s">
        <v>1453</v>
      </c>
      <c r="C1782" t="s">
        <v>5653</v>
      </c>
      <c r="D1782" t="s">
        <v>595</v>
      </c>
      <c r="E1782" t="s">
        <v>5664</v>
      </c>
      <c r="F1782" t="s">
        <v>5665</v>
      </c>
      <c r="G1782" t="s">
        <v>595</v>
      </c>
      <c r="H1782" t="s">
        <v>5666</v>
      </c>
      <c r="I1782" t="s">
        <v>3896</v>
      </c>
      <c r="J1782">
        <v>27806929806.093071</v>
      </c>
      <c r="K1782">
        <v>5</v>
      </c>
      <c r="L1782" t="s">
        <v>5223</v>
      </c>
      <c r="M1782" t="s">
        <v>5667</v>
      </c>
    </row>
    <row r="1783" spans="1:13" x14ac:dyDescent="0.4">
      <c r="A1783">
        <v>210000066</v>
      </c>
      <c r="B1783" t="s">
        <v>1453</v>
      </c>
      <c r="C1783" t="s">
        <v>5653</v>
      </c>
      <c r="D1783" t="s">
        <v>595</v>
      </c>
      <c r="E1783" t="s">
        <v>5668</v>
      </c>
      <c r="F1783" t="s">
        <v>5669</v>
      </c>
      <c r="G1783" t="s">
        <v>595</v>
      </c>
      <c r="H1783" t="s">
        <v>5670</v>
      </c>
      <c r="I1783" t="s">
        <v>598</v>
      </c>
      <c r="J1783">
        <v>3120694191.6071501</v>
      </c>
      <c r="K1783">
        <v>6.8</v>
      </c>
      <c r="L1783" t="s">
        <v>5671</v>
      </c>
      <c r="M1783" t="s">
        <v>5672</v>
      </c>
    </row>
    <row r="1784" spans="1:13" x14ac:dyDescent="0.4">
      <c r="A1784">
        <v>210000066</v>
      </c>
      <c r="B1784" t="s">
        <v>1453</v>
      </c>
      <c r="C1784" t="s">
        <v>5653</v>
      </c>
      <c r="D1784" t="s">
        <v>595</v>
      </c>
      <c r="E1784" t="s">
        <v>5673</v>
      </c>
      <c r="F1784" t="s">
        <v>5674</v>
      </c>
      <c r="G1784" t="s">
        <v>595</v>
      </c>
      <c r="H1784" t="s">
        <v>5670</v>
      </c>
      <c r="I1784" t="s">
        <v>598</v>
      </c>
      <c r="J1784">
        <v>2593507507.1750498</v>
      </c>
      <c r="K1784">
        <v>6.8</v>
      </c>
      <c r="L1784" t="s">
        <v>5671</v>
      </c>
      <c r="M1784" t="s">
        <v>5675</v>
      </c>
    </row>
    <row r="1785" spans="1:13" x14ac:dyDescent="0.4">
      <c r="A1785">
        <v>210000066</v>
      </c>
      <c r="B1785" t="s">
        <v>1453</v>
      </c>
      <c r="C1785" t="s">
        <v>5653</v>
      </c>
      <c r="D1785" t="s">
        <v>595</v>
      </c>
      <c r="E1785" t="s">
        <v>5676</v>
      </c>
      <c r="F1785" t="s">
        <v>5677</v>
      </c>
      <c r="G1785" t="s">
        <v>595</v>
      </c>
      <c r="H1785" t="s">
        <v>5670</v>
      </c>
      <c r="I1785" t="s">
        <v>598</v>
      </c>
      <c r="J1785">
        <v>1085067395.9351001</v>
      </c>
      <c r="K1785">
        <v>6.8</v>
      </c>
      <c r="L1785" t="s">
        <v>5671</v>
      </c>
      <c r="M1785" t="s">
        <v>5678</v>
      </c>
    </row>
    <row r="1786" spans="1:13" x14ac:dyDescent="0.4">
      <c r="A1786">
        <v>210000066</v>
      </c>
      <c r="B1786" t="s">
        <v>1453</v>
      </c>
      <c r="C1786" t="s">
        <v>5653</v>
      </c>
      <c r="D1786" t="s">
        <v>595</v>
      </c>
      <c r="E1786" t="s">
        <v>5679</v>
      </c>
      <c r="F1786" t="s">
        <v>5680</v>
      </c>
      <c r="G1786" t="s">
        <v>595</v>
      </c>
      <c r="H1786" t="s">
        <v>5670</v>
      </c>
      <c r="I1786" t="s">
        <v>598</v>
      </c>
      <c r="J1786">
        <v>532848030.223041</v>
      </c>
      <c r="K1786">
        <v>6.8</v>
      </c>
      <c r="L1786" t="s">
        <v>5671</v>
      </c>
      <c r="M1786" t="s">
        <v>5681</v>
      </c>
    </row>
    <row r="1787" spans="1:13" x14ac:dyDescent="0.4">
      <c r="A1787">
        <v>210000066</v>
      </c>
      <c r="B1787" t="s">
        <v>1453</v>
      </c>
      <c r="C1787" t="s">
        <v>5653</v>
      </c>
      <c r="D1787" t="s">
        <v>2775</v>
      </c>
      <c r="E1787" t="s">
        <v>5682</v>
      </c>
      <c r="F1787" t="s">
        <v>4486</v>
      </c>
      <c r="G1787" t="s">
        <v>2775</v>
      </c>
      <c r="H1787" t="s">
        <v>5683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5653</v>
      </c>
      <c r="D1788" t="s">
        <v>2775</v>
      </c>
      <c r="E1788" t="s">
        <v>5684</v>
      </c>
      <c r="F1788" t="s">
        <v>5685</v>
      </c>
      <c r="G1788" t="s">
        <v>2775</v>
      </c>
      <c r="H1788" t="s">
        <v>5686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5653</v>
      </c>
      <c r="D1789" t="s">
        <v>2775</v>
      </c>
      <c r="E1789" t="s">
        <v>5687</v>
      </c>
      <c r="F1789" t="s">
        <v>5025</v>
      </c>
      <c r="G1789" t="s">
        <v>2775</v>
      </c>
      <c r="H1789" t="s">
        <v>5688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5689</v>
      </c>
      <c r="C1790" t="s">
        <v>5690</v>
      </c>
      <c r="D1790" t="s">
        <v>2775</v>
      </c>
      <c r="E1790" t="s">
        <v>5691</v>
      </c>
      <c r="F1790" t="s">
        <v>5692</v>
      </c>
      <c r="G1790" t="s">
        <v>2775</v>
      </c>
      <c r="H1790" t="s">
        <v>5693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5689</v>
      </c>
      <c r="C1791" t="s">
        <v>5690</v>
      </c>
      <c r="D1791" t="s">
        <v>2775</v>
      </c>
      <c r="E1791" t="s">
        <v>5694</v>
      </c>
      <c r="F1791" t="s">
        <v>5695</v>
      </c>
      <c r="G1791" t="s">
        <v>2775</v>
      </c>
      <c r="H1791" t="s">
        <v>5696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5697</v>
      </c>
      <c r="C1792" t="s">
        <v>5698</v>
      </c>
      <c r="D1792" t="s">
        <v>595</v>
      </c>
      <c r="E1792" t="s">
        <v>5699</v>
      </c>
      <c r="F1792" t="s">
        <v>5700</v>
      </c>
      <c r="G1792" t="s">
        <v>595</v>
      </c>
      <c r="H1792" t="s">
        <v>5701</v>
      </c>
      <c r="I1792" t="s">
        <v>853</v>
      </c>
      <c r="J1792">
        <v>56851005027.216103</v>
      </c>
      <c r="K1792">
        <v>4.5</v>
      </c>
      <c r="L1792" t="s">
        <v>5702</v>
      </c>
      <c r="M1792" t="s">
        <v>5703</v>
      </c>
    </row>
    <row r="1793" spans="1:13" x14ac:dyDescent="0.4">
      <c r="A1793">
        <v>210000136</v>
      </c>
      <c r="B1793" t="s">
        <v>5704</v>
      </c>
      <c r="C1793" t="s">
        <v>5705</v>
      </c>
      <c r="D1793" t="s">
        <v>2775</v>
      </c>
      <c r="E1793" t="s">
        <v>5706</v>
      </c>
      <c r="F1793" t="s">
        <v>5707</v>
      </c>
      <c r="G1793" t="s">
        <v>2775</v>
      </c>
      <c r="H1793" t="s">
        <v>5708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5709</v>
      </c>
      <c r="C1794" t="s">
        <v>5710</v>
      </c>
      <c r="D1794" t="s">
        <v>595</v>
      </c>
      <c r="E1794" t="s">
        <v>5711</v>
      </c>
      <c r="F1794" t="s">
        <v>5712</v>
      </c>
      <c r="G1794" t="s">
        <v>595</v>
      </c>
      <c r="H1794" t="s">
        <v>5713</v>
      </c>
      <c r="I1794" t="s">
        <v>598</v>
      </c>
      <c r="J1794">
        <v>2318242073.7072601</v>
      </c>
      <c r="K1794">
        <v>4.5999999999999996</v>
      </c>
      <c r="L1794" t="s">
        <v>3256</v>
      </c>
      <c r="M1794" t="s">
        <v>5714</v>
      </c>
    </row>
    <row r="1795" spans="1:13" x14ac:dyDescent="0.4">
      <c r="A1795">
        <v>210000161</v>
      </c>
      <c r="B1795" t="s">
        <v>5709</v>
      </c>
      <c r="C1795" t="s">
        <v>5710</v>
      </c>
      <c r="D1795" t="s">
        <v>595</v>
      </c>
      <c r="E1795" t="s">
        <v>5715</v>
      </c>
      <c r="F1795" t="s">
        <v>5716</v>
      </c>
      <c r="G1795" t="s">
        <v>595</v>
      </c>
      <c r="H1795" t="s">
        <v>5717</v>
      </c>
      <c r="I1795" t="s">
        <v>598</v>
      </c>
      <c r="J1795">
        <v>10785395743.8304</v>
      </c>
      <c r="K1795">
        <v>4.0999999999999996</v>
      </c>
      <c r="L1795" t="s">
        <v>5718</v>
      </c>
      <c r="M1795" t="s">
        <v>5719</v>
      </c>
    </row>
    <row r="1796" spans="1:13" x14ac:dyDescent="0.4">
      <c r="A1796">
        <v>210000161</v>
      </c>
      <c r="B1796" t="s">
        <v>5709</v>
      </c>
      <c r="C1796" t="s">
        <v>5710</v>
      </c>
      <c r="D1796" t="s">
        <v>595</v>
      </c>
      <c r="E1796" t="s">
        <v>5720</v>
      </c>
      <c r="F1796" t="s">
        <v>5721</v>
      </c>
      <c r="G1796" t="s">
        <v>595</v>
      </c>
      <c r="H1796" t="s">
        <v>5722</v>
      </c>
      <c r="I1796" t="s">
        <v>598</v>
      </c>
      <c r="J1796">
        <v>2806607079.8294001</v>
      </c>
      <c r="K1796">
        <v>3.7</v>
      </c>
      <c r="L1796" t="s">
        <v>2917</v>
      </c>
      <c r="M1796" t="s">
        <v>5723</v>
      </c>
    </row>
    <row r="1797" spans="1:13" x14ac:dyDescent="0.4">
      <c r="A1797">
        <v>210000161</v>
      </c>
      <c r="B1797" t="s">
        <v>5709</v>
      </c>
      <c r="C1797" t="s">
        <v>5710</v>
      </c>
      <c r="D1797" t="s">
        <v>595</v>
      </c>
      <c r="E1797" t="s">
        <v>5724</v>
      </c>
      <c r="F1797" t="s">
        <v>5725</v>
      </c>
      <c r="G1797" t="s">
        <v>595</v>
      </c>
      <c r="H1797" t="s">
        <v>5726</v>
      </c>
      <c r="I1797" t="s">
        <v>598</v>
      </c>
      <c r="J1797">
        <v>12221238882.9053</v>
      </c>
      <c r="K1797">
        <v>4.54</v>
      </c>
      <c r="L1797" t="s">
        <v>5727</v>
      </c>
      <c r="M1797" t="s">
        <v>5728</v>
      </c>
    </row>
    <row r="1798" spans="1:13" x14ac:dyDescent="0.4">
      <c r="A1798">
        <v>210000161</v>
      </c>
      <c r="B1798" t="s">
        <v>5709</v>
      </c>
      <c r="C1798" t="s">
        <v>5710</v>
      </c>
      <c r="D1798" t="s">
        <v>595</v>
      </c>
      <c r="E1798" t="s">
        <v>5729</v>
      </c>
      <c r="F1798" t="s">
        <v>5730</v>
      </c>
      <c r="G1798" t="s">
        <v>595</v>
      </c>
      <c r="H1798" t="s">
        <v>5726</v>
      </c>
      <c r="I1798" t="s">
        <v>598</v>
      </c>
      <c r="J1798">
        <v>163602969.22547999</v>
      </c>
      <c r="K1798">
        <v>6</v>
      </c>
      <c r="L1798" t="s">
        <v>5731</v>
      </c>
      <c r="M1798" t="s">
        <v>5728</v>
      </c>
    </row>
    <row r="1799" spans="1:13" x14ac:dyDescent="0.4">
      <c r="A1799">
        <v>210000161</v>
      </c>
      <c r="B1799" t="s">
        <v>5709</v>
      </c>
      <c r="C1799" t="s">
        <v>5710</v>
      </c>
      <c r="D1799" t="s">
        <v>595</v>
      </c>
      <c r="E1799" t="s">
        <v>5732</v>
      </c>
      <c r="F1799" t="s">
        <v>5733</v>
      </c>
      <c r="G1799" t="s">
        <v>595</v>
      </c>
      <c r="H1799" t="s">
        <v>5734</v>
      </c>
      <c r="I1799" t="s">
        <v>598</v>
      </c>
      <c r="J1799">
        <v>8444553259.9489202</v>
      </c>
      <c r="K1799">
        <v>3.5</v>
      </c>
      <c r="L1799" t="s">
        <v>5188</v>
      </c>
      <c r="M1799" t="s">
        <v>5735</v>
      </c>
    </row>
    <row r="1800" spans="1:13" x14ac:dyDescent="0.4">
      <c r="A1800">
        <v>210000161</v>
      </c>
      <c r="B1800" t="s">
        <v>5709</v>
      </c>
      <c r="C1800" t="s">
        <v>5710</v>
      </c>
      <c r="D1800" t="s">
        <v>595</v>
      </c>
      <c r="E1800" t="s">
        <v>5736</v>
      </c>
      <c r="F1800" t="s">
        <v>5737</v>
      </c>
      <c r="G1800" t="s">
        <v>595</v>
      </c>
      <c r="H1800" t="s">
        <v>5738</v>
      </c>
      <c r="I1800" t="s">
        <v>598</v>
      </c>
      <c r="J1800">
        <v>472171569.42793602</v>
      </c>
      <c r="K1800">
        <v>3.5</v>
      </c>
      <c r="L1800" t="s">
        <v>5739</v>
      </c>
      <c r="M1800" t="s">
        <v>5740</v>
      </c>
    </row>
    <row r="1801" spans="1:13" x14ac:dyDescent="0.4">
      <c r="A1801">
        <v>210000161</v>
      </c>
      <c r="B1801" t="s">
        <v>5709</v>
      </c>
      <c r="C1801" t="s">
        <v>5710</v>
      </c>
      <c r="D1801" t="s">
        <v>595</v>
      </c>
      <c r="E1801" t="s">
        <v>5741</v>
      </c>
      <c r="F1801" t="s">
        <v>5742</v>
      </c>
      <c r="G1801" t="s">
        <v>595</v>
      </c>
      <c r="H1801" t="s">
        <v>5743</v>
      </c>
      <c r="I1801" t="s">
        <v>598</v>
      </c>
      <c r="J1801">
        <v>3702867203.2280402</v>
      </c>
      <c r="K1801">
        <v>4.4800000000000004</v>
      </c>
      <c r="L1801" t="s">
        <v>5219</v>
      </c>
      <c r="M1801" t="s">
        <v>5740</v>
      </c>
    </row>
    <row r="1802" spans="1:13" x14ac:dyDescent="0.4">
      <c r="A1802">
        <v>210000161</v>
      </c>
      <c r="B1802" t="s">
        <v>5709</v>
      </c>
      <c r="C1802" t="s">
        <v>5710</v>
      </c>
      <c r="D1802" t="s">
        <v>595</v>
      </c>
      <c r="E1802" t="s">
        <v>5744</v>
      </c>
      <c r="F1802" t="s">
        <v>5745</v>
      </c>
      <c r="G1802" t="s">
        <v>595</v>
      </c>
      <c r="H1802" t="s">
        <v>5746</v>
      </c>
      <c r="I1802" t="s">
        <v>598</v>
      </c>
      <c r="J1802">
        <v>17749717860.707802</v>
      </c>
      <c r="K1802">
        <v>3.5</v>
      </c>
      <c r="L1802" t="s">
        <v>5747</v>
      </c>
      <c r="M1802" t="s">
        <v>5735</v>
      </c>
    </row>
    <row r="1803" spans="1:13" x14ac:dyDescent="0.4">
      <c r="A1803">
        <v>210000161</v>
      </c>
      <c r="B1803" t="s">
        <v>5709</v>
      </c>
      <c r="C1803" t="s">
        <v>5710</v>
      </c>
      <c r="D1803" t="s">
        <v>595</v>
      </c>
      <c r="E1803" t="s">
        <v>5748</v>
      </c>
      <c r="F1803" t="s">
        <v>5749</v>
      </c>
      <c r="G1803" t="s">
        <v>595</v>
      </c>
      <c r="H1803" t="s">
        <v>5750</v>
      </c>
      <c r="I1803" t="s">
        <v>598</v>
      </c>
      <c r="J1803">
        <v>3248458956.18612</v>
      </c>
      <c r="K1803">
        <v>4.5</v>
      </c>
      <c r="L1803" t="s">
        <v>5084</v>
      </c>
      <c r="M1803" t="s">
        <v>5751</v>
      </c>
    </row>
    <row r="1804" spans="1:13" x14ac:dyDescent="0.4">
      <c r="A1804">
        <v>210000161</v>
      </c>
      <c r="B1804" t="s">
        <v>5709</v>
      </c>
      <c r="C1804" t="s">
        <v>5710</v>
      </c>
      <c r="D1804" t="s">
        <v>2775</v>
      </c>
      <c r="E1804" t="s">
        <v>5752</v>
      </c>
      <c r="F1804" t="s">
        <v>5753</v>
      </c>
      <c r="G1804" t="s">
        <v>2775</v>
      </c>
      <c r="H1804" t="s">
        <v>5754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5755</v>
      </c>
      <c r="D1805" t="s">
        <v>595</v>
      </c>
      <c r="F1805" t="s">
        <v>5756</v>
      </c>
      <c r="G1805" t="s">
        <v>595</v>
      </c>
      <c r="H1805" t="s">
        <v>5756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5755</v>
      </c>
      <c r="D1806" t="s">
        <v>595</v>
      </c>
      <c r="F1806" t="s">
        <v>5757</v>
      </c>
      <c r="G1806" t="s">
        <v>595</v>
      </c>
      <c r="H1806" t="s">
        <v>5757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5755</v>
      </c>
      <c r="D1807" t="s">
        <v>595</v>
      </c>
      <c r="F1807" t="s">
        <v>5758</v>
      </c>
      <c r="G1807" t="s">
        <v>595</v>
      </c>
      <c r="H1807" t="s">
        <v>5758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5755</v>
      </c>
      <c r="D1808" t="s">
        <v>595</v>
      </c>
      <c r="F1808" t="s">
        <v>5759</v>
      </c>
      <c r="G1808" t="s">
        <v>595</v>
      </c>
      <c r="H1808" t="s">
        <v>5759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5755</v>
      </c>
      <c r="D1809" t="s">
        <v>595</v>
      </c>
      <c r="F1809" t="s">
        <v>5760</v>
      </c>
      <c r="G1809" t="s">
        <v>595</v>
      </c>
      <c r="H1809" t="s">
        <v>5760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5755</v>
      </c>
      <c r="D1810" t="s">
        <v>595</v>
      </c>
      <c r="F1810" t="s">
        <v>5761</v>
      </c>
      <c r="G1810" t="s">
        <v>595</v>
      </c>
      <c r="H1810" t="s">
        <v>5761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5755</v>
      </c>
      <c r="D1811" t="s">
        <v>595</v>
      </c>
      <c r="F1811" t="s">
        <v>5762</v>
      </c>
      <c r="G1811" t="s">
        <v>595</v>
      </c>
      <c r="H1811" t="s">
        <v>5762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5755</v>
      </c>
      <c r="D1812" t="s">
        <v>595</v>
      </c>
      <c r="F1812" t="s">
        <v>5763</v>
      </c>
      <c r="G1812" t="s">
        <v>595</v>
      </c>
      <c r="H1812" t="s">
        <v>5763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5755</v>
      </c>
      <c r="D1813" t="s">
        <v>595</v>
      </c>
      <c r="F1813" t="s">
        <v>5764</v>
      </c>
      <c r="G1813" t="s">
        <v>595</v>
      </c>
      <c r="H1813" t="s">
        <v>5764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5755</v>
      </c>
      <c r="D1814" t="s">
        <v>595</v>
      </c>
      <c r="F1814" t="s">
        <v>5765</v>
      </c>
      <c r="G1814" t="s">
        <v>595</v>
      </c>
      <c r="H1814" t="s">
        <v>5765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5755</v>
      </c>
      <c r="D1815" t="s">
        <v>595</v>
      </c>
      <c r="F1815" t="s">
        <v>5766</v>
      </c>
      <c r="G1815" t="s">
        <v>595</v>
      </c>
      <c r="H1815" t="s">
        <v>5766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5755</v>
      </c>
      <c r="D1816" t="s">
        <v>595</v>
      </c>
      <c r="F1816" t="s">
        <v>5767</v>
      </c>
      <c r="G1816" t="s">
        <v>595</v>
      </c>
      <c r="H1816" t="s">
        <v>5767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5755</v>
      </c>
      <c r="D1817" t="s">
        <v>595</v>
      </c>
      <c r="F1817" t="s">
        <v>5768</v>
      </c>
      <c r="G1817" t="s">
        <v>595</v>
      </c>
      <c r="H1817" t="s">
        <v>5768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5755</v>
      </c>
      <c r="D1818" t="s">
        <v>595</v>
      </c>
      <c r="F1818" t="s">
        <v>5769</v>
      </c>
      <c r="G1818" t="s">
        <v>595</v>
      </c>
      <c r="H1818" t="s">
        <v>5769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5755</v>
      </c>
      <c r="D1819" t="s">
        <v>595</v>
      </c>
      <c r="F1819" t="s">
        <v>5770</v>
      </c>
      <c r="G1819" t="s">
        <v>595</v>
      </c>
      <c r="H1819" t="s">
        <v>5770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5755</v>
      </c>
      <c r="D1820" t="s">
        <v>595</v>
      </c>
      <c r="F1820" t="s">
        <v>5771</v>
      </c>
      <c r="G1820" t="s">
        <v>595</v>
      </c>
      <c r="H1820" t="s">
        <v>5771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5755</v>
      </c>
      <c r="D1821" t="s">
        <v>595</v>
      </c>
      <c r="F1821" t="s">
        <v>5772</v>
      </c>
      <c r="G1821" t="s">
        <v>595</v>
      </c>
      <c r="H1821" t="s">
        <v>5772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5755</v>
      </c>
      <c r="D1822" t="s">
        <v>595</v>
      </c>
      <c r="F1822" t="s">
        <v>5773</v>
      </c>
      <c r="G1822" t="s">
        <v>595</v>
      </c>
      <c r="H1822" t="s">
        <v>5773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5755</v>
      </c>
      <c r="D1823" t="s">
        <v>595</v>
      </c>
      <c r="F1823" t="s">
        <v>5774</v>
      </c>
      <c r="G1823" t="s">
        <v>595</v>
      </c>
      <c r="H1823" t="s">
        <v>5774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5755</v>
      </c>
      <c r="D1824" t="s">
        <v>595</v>
      </c>
      <c r="F1824" t="s">
        <v>5775</v>
      </c>
      <c r="G1824" t="s">
        <v>595</v>
      </c>
      <c r="H1824" t="s">
        <v>5775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5755</v>
      </c>
      <c r="D1825" t="s">
        <v>595</v>
      </c>
      <c r="F1825" t="s">
        <v>5776</v>
      </c>
      <c r="G1825" t="s">
        <v>595</v>
      </c>
      <c r="H1825" t="s">
        <v>5776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5755</v>
      </c>
      <c r="D1826" t="s">
        <v>595</v>
      </c>
      <c r="F1826" t="s">
        <v>5777</v>
      </c>
      <c r="G1826" t="s">
        <v>595</v>
      </c>
      <c r="H1826" t="s">
        <v>5777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5755</v>
      </c>
      <c r="D1827" t="s">
        <v>595</v>
      </c>
      <c r="F1827" t="s">
        <v>5778</v>
      </c>
      <c r="G1827" t="s">
        <v>595</v>
      </c>
      <c r="H1827" t="s">
        <v>5778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5755</v>
      </c>
      <c r="D1828" t="s">
        <v>595</v>
      </c>
      <c r="F1828" t="s">
        <v>5779</v>
      </c>
      <c r="G1828" t="s">
        <v>595</v>
      </c>
      <c r="H1828" t="s">
        <v>5779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5755</v>
      </c>
      <c r="D1829" t="s">
        <v>595</v>
      </c>
      <c r="F1829" t="s">
        <v>5780</v>
      </c>
      <c r="G1829" t="s">
        <v>595</v>
      </c>
      <c r="H1829" t="s">
        <v>5780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5755</v>
      </c>
      <c r="D1830" t="s">
        <v>595</v>
      </c>
      <c r="F1830" t="s">
        <v>5781</v>
      </c>
      <c r="G1830" t="s">
        <v>595</v>
      </c>
      <c r="H1830" t="s">
        <v>5781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5755</v>
      </c>
      <c r="D1831" t="s">
        <v>595</v>
      </c>
      <c r="F1831" t="s">
        <v>5782</v>
      </c>
      <c r="G1831" t="s">
        <v>595</v>
      </c>
      <c r="H1831" t="s">
        <v>5782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5755</v>
      </c>
      <c r="D1832" t="s">
        <v>595</v>
      </c>
      <c r="F1832" t="s">
        <v>5783</v>
      </c>
      <c r="G1832" t="s">
        <v>595</v>
      </c>
      <c r="H1832" t="s">
        <v>5783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5755</v>
      </c>
      <c r="D1833" t="s">
        <v>595</v>
      </c>
      <c r="F1833" t="s">
        <v>5784</v>
      </c>
      <c r="G1833" t="s">
        <v>595</v>
      </c>
      <c r="H1833" t="s">
        <v>5784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5755</v>
      </c>
      <c r="D1834" t="s">
        <v>595</v>
      </c>
      <c r="F1834" t="s">
        <v>5785</v>
      </c>
      <c r="G1834" t="s">
        <v>595</v>
      </c>
      <c r="H1834" t="s">
        <v>5785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5755</v>
      </c>
      <c r="D1835" t="s">
        <v>595</v>
      </c>
      <c r="F1835" t="s">
        <v>5786</v>
      </c>
      <c r="G1835" t="s">
        <v>595</v>
      </c>
      <c r="H1835" t="s">
        <v>5786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5755</v>
      </c>
      <c r="D1836" t="s">
        <v>595</v>
      </c>
      <c r="F1836" t="s">
        <v>5787</v>
      </c>
      <c r="G1836" t="s">
        <v>595</v>
      </c>
      <c r="H1836" t="s">
        <v>5787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5755</v>
      </c>
      <c r="D1837" t="s">
        <v>595</v>
      </c>
      <c r="F1837" t="s">
        <v>5788</v>
      </c>
      <c r="G1837" t="s">
        <v>595</v>
      </c>
      <c r="H1837" t="s">
        <v>5788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5755</v>
      </c>
      <c r="D1838" t="s">
        <v>595</v>
      </c>
      <c r="F1838" t="s">
        <v>5789</v>
      </c>
      <c r="G1838" t="s">
        <v>595</v>
      </c>
      <c r="H1838" t="s">
        <v>5789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5755</v>
      </c>
      <c r="D1839" t="s">
        <v>595</v>
      </c>
      <c r="F1839" t="s">
        <v>5790</v>
      </c>
      <c r="G1839" t="s">
        <v>595</v>
      </c>
      <c r="H1839" t="s">
        <v>5790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5755</v>
      </c>
      <c r="D1840" t="s">
        <v>595</v>
      </c>
      <c r="F1840" t="s">
        <v>5791</v>
      </c>
      <c r="G1840" t="s">
        <v>595</v>
      </c>
      <c r="H1840" t="s">
        <v>5791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5755</v>
      </c>
      <c r="D1841" t="s">
        <v>595</v>
      </c>
      <c r="F1841" t="s">
        <v>5792</v>
      </c>
      <c r="G1841" t="s">
        <v>595</v>
      </c>
      <c r="H1841" t="s">
        <v>5792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5755</v>
      </c>
      <c r="D1842" t="s">
        <v>595</v>
      </c>
      <c r="F1842" t="s">
        <v>5793</v>
      </c>
      <c r="G1842" t="s">
        <v>595</v>
      </c>
      <c r="H1842" t="s">
        <v>5793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5755</v>
      </c>
      <c r="D1843" t="s">
        <v>595</v>
      </c>
      <c r="F1843" t="s">
        <v>5794</v>
      </c>
      <c r="G1843" t="s">
        <v>595</v>
      </c>
      <c r="H1843" t="s">
        <v>5794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5755</v>
      </c>
      <c r="D1844" t="s">
        <v>595</v>
      </c>
      <c r="F1844" t="s">
        <v>5795</v>
      </c>
      <c r="G1844" t="s">
        <v>595</v>
      </c>
      <c r="H1844" t="s">
        <v>5796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5755</v>
      </c>
      <c r="D1845" t="s">
        <v>595</v>
      </c>
      <c r="F1845" t="s">
        <v>5797</v>
      </c>
      <c r="G1845" t="s">
        <v>595</v>
      </c>
      <c r="H1845" t="s">
        <v>5797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5755</v>
      </c>
      <c r="D1846" t="s">
        <v>595</v>
      </c>
      <c r="F1846" t="s">
        <v>5798</v>
      </c>
      <c r="G1846" t="s">
        <v>595</v>
      </c>
      <c r="H1846" t="s">
        <v>5798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5755</v>
      </c>
      <c r="D1847" t="s">
        <v>595</v>
      </c>
      <c r="F1847" t="s">
        <v>5799</v>
      </c>
      <c r="G1847" t="s">
        <v>595</v>
      </c>
      <c r="H1847" t="s">
        <v>5799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5755</v>
      </c>
      <c r="D1848" t="s">
        <v>595</v>
      </c>
      <c r="F1848" t="s">
        <v>5800</v>
      </c>
      <c r="G1848" t="s">
        <v>595</v>
      </c>
      <c r="H1848" t="s">
        <v>5800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5755</v>
      </c>
      <c r="D1849" t="s">
        <v>595</v>
      </c>
      <c r="F1849" t="s">
        <v>5801</v>
      </c>
      <c r="G1849" t="s">
        <v>595</v>
      </c>
      <c r="H1849" t="s">
        <v>5801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5755</v>
      </c>
      <c r="D1850" t="s">
        <v>595</v>
      </c>
      <c r="F1850" t="s">
        <v>5802</v>
      </c>
      <c r="G1850" t="s">
        <v>595</v>
      </c>
      <c r="H1850" t="s">
        <v>5802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5755</v>
      </c>
      <c r="D1851" t="s">
        <v>595</v>
      </c>
      <c r="F1851" t="s">
        <v>5803</v>
      </c>
      <c r="G1851" t="s">
        <v>595</v>
      </c>
      <c r="H1851" t="s">
        <v>5803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5755</v>
      </c>
      <c r="D1852" t="s">
        <v>595</v>
      </c>
      <c r="F1852" t="s">
        <v>5804</v>
      </c>
      <c r="G1852" t="s">
        <v>595</v>
      </c>
      <c r="H1852" t="s">
        <v>5804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5755</v>
      </c>
      <c r="D1853" t="s">
        <v>595</v>
      </c>
      <c r="F1853" t="s">
        <v>5805</v>
      </c>
      <c r="G1853" t="s">
        <v>595</v>
      </c>
      <c r="H1853" t="s">
        <v>5805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5755</v>
      </c>
      <c r="D1854" t="s">
        <v>595</v>
      </c>
      <c r="F1854" t="s">
        <v>5806</v>
      </c>
      <c r="G1854" t="s">
        <v>595</v>
      </c>
      <c r="H1854" t="s">
        <v>5806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5755</v>
      </c>
      <c r="D1855" t="s">
        <v>595</v>
      </c>
      <c r="F1855" t="s">
        <v>5807</v>
      </c>
      <c r="G1855" t="s">
        <v>595</v>
      </c>
      <c r="H1855" t="s">
        <v>5807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5755</v>
      </c>
      <c r="D1856" t="s">
        <v>595</v>
      </c>
      <c r="F1856" t="s">
        <v>5808</v>
      </c>
      <c r="G1856" t="s">
        <v>595</v>
      </c>
      <c r="H1856" t="s">
        <v>5808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5755</v>
      </c>
      <c r="D1857" t="s">
        <v>595</v>
      </c>
      <c r="F1857" t="s">
        <v>5809</v>
      </c>
      <c r="G1857" t="s">
        <v>595</v>
      </c>
      <c r="H1857" t="s">
        <v>5809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5755</v>
      </c>
      <c r="D1858" t="s">
        <v>647</v>
      </c>
      <c r="F1858" t="s">
        <v>5810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5755</v>
      </c>
      <c r="D1859" t="s">
        <v>647</v>
      </c>
      <c r="F1859" t="s">
        <v>5811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5812</v>
      </c>
      <c r="D1860" t="s">
        <v>595</v>
      </c>
      <c r="E1860" t="s">
        <v>5813</v>
      </c>
      <c r="F1860" t="s">
        <v>5814</v>
      </c>
      <c r="G1860" t="s">
        <v>595</v>
      </c>
      <c r="H1860" t="s">
        <v>5815</v>
      </c>
      <c r="I1860" t="s">
        <v>733</v>
      </c>
      <c r="J1860">
        <v>42953332219.892143</v>
      </c>
      <c r="K1860">
        <v>5.7</v>
      </c>
      <c r="L1860" t="s">
        <v>5816</v>
      </c>
      <c r="M1860" t="s">
        <v>5817</v>
      </c>
    </row>
    <row r="1861" spans="1:13" x14ac:dyDescent="0.4">
      <c r="A1861">
        <v>210000218</v>
      </c>
      <c r="B1861" t="s">
        <v>1585</v>
      </c>
      <c r="C1861" t="s">
        <v>5812</v>
      </c>
      <c r="D1861" t="s">
        <v>595</v>
      </c>
      <c r="E1861" t="s">
        <v>5818</v>
      </c>
      <c r="F1861" t="s">
        <v>5819</v>
      </c>
      <c r="G1861" t="s">
        <v>595</v>
      </c>
      <c r="H1861" t="s">
        <v>5820</v>
      </c>
      <c r="I1861" t="s">
        <v>961</v>
      </c>
      <c r="J1861">
        <v>79315641733.421967</v>
      </c>
      <c r="K1861">
        <v>5.05</v>
      </c>
      <c r="L1861" t="s">
        <v>5821</v>
      </c>
      <c r="M1861" t="s">
        <v>5822</v>
      </c>
    </row>
    <row r="1862" spans="1:13" x14ac:dyDescent="0.4">
      <c r="A1862">
        <v>210000218</v>
      </c>
      <c r="B1862" t="s">
        <v>1585</v>
      </c>
      <c r="C1862" t="s">
        <v>5812</v>
      </c>
      <c r="D1862" t="s">
        <v>595</v>
      </c>
      <c r="E1862" t="s">
        <v>5823</v>
      </c>
      <c r="F1862" t="s">
        <v>5824</v>
      </c>
      <c r="G1862" t="s">
        <v>595</v>
      </c>
      <c r="H1862" t="s">
        <v>5825</v>
      </c>
      <c r="I1862" t="s">
        <v>733</v>
      </c>
      <c r="J1862">
        <v>104579553572.15331</v>
      </c>
      <c r="K1862">
        <v>7.6657000000000002</v>
      </c>
      <c r="L1862" t="s">
        <v>2884</v>
      </c>
      <c r="M1862" t="s">
        <v>5826</v>
      </c>
    </row>
    <row r="1863" spans="1:13" x14ac:dyDescent="0.4">
      <c r="A1863">
        <v>210000218</v>
      </c>
      <c r="B1863" t="s">
        <v>1585</v>
      </c>
      <c r="C1863" t="s">
        <v>5812</v>
      </c>
      <c r="D1863" t="s">
        <v>2775</v>
      </c>
      <c r="E1863" t="s">
        <v>5827</v>
      </c>
      <c r="F1863" t="s">
        <v>5030</v>
      </c>
      <c r="G1863" t="s">
        <v>2775</v>
      </c>
      <c r="H1863" t="s">
        <v>5828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5829</v>
      </c>
      <c r="C1864" t="s">
        <v>5830</v>
      </c>
      <c r="D1864" t="s">
        <v>595</v>
      </c>
      <c r="E1864" t="s">
        <v>5831</v>
      </c>
      <c r="F1864" t="s">
        <v>5832</v>
      </c>
      <c r="G1864" t="s">
        <v>595</v>
      </c>
      <c r="H1864" t="s">
        <v>5833</v>
      </c>
      <c r="I1864" t="s">
        <v>598</v>
      </c>
      <c r="J1864">
        <v>676744544.27408803</v>
      </c>
      <c r="K1864">
        <v>11.7</v>
      </c>
      <c r="L1864" t="s">
        <v>2903</v>
      </c>
      <c r="M1864" t="s">
        <v>5834</v>
      </c>
    </row>
    <row r="1865" spans="1:13" x14ac:dyDescent="0.4">
      <c r="A1865">
        <v>210000221</v>
      </c>
      <c r="B1865" t="s">
        <v>5829</v>
      </c>
      <c r="C1865" t="s">
        <v>5830</v>
      </c>
      <c r="D1865" t="s">
        <v>595</v>
      </c>
      <c r="E1865" t="s">
        <v>5835</v>
      </c>
      <c r="F1865" t="s">
        <v>5836</v>
      </c>
      <c r="G1865" t="s">
        <v>595</v>
      </c>
      <c r="H1865" t="s">
        <v>5837</v>
      </c>
      <c r="I1865" t="s">
        <v>598</v>
      </c>
      <c r="J1865">
        <v>1548617488.807853</v>
      </c>
      <c r="K1865">
        <v>11</v>
      </c>
      <c r="L1865" t="s">
        <v>2884</v>
      </c>
      <c r="M1865" t="s">
        <v>5838</v>
      </c>
    </row>
    <row r="1866" spans="1:13" x14ac:dyDescent="0.4">
      <c r="A1866">
        <v>210000221</v>
      </c>
      <c r="B1866" t="s">
        <v>5829</v>
      </c>
      <c r="C1866" t="s">
        <v>5830</v>
      </c>
      <c r="D1866" t="s">
        <v>595</v>
      </c>
      <c r="E1866" t="s">
        <v>5839</v>
      </c>
      <c r="F1866" t="s">
        <v>5840</v>
      </c>
      <c r="G1866" t="s">
        <v>595</v>
      </c>
      <c r="H1866" t="s">
        <v>5833</v>
      </c>
      <c r="I1866" t="s">
        <v>598</v>
      </c>
      <c r="J1866">
        <v>270608436.089131</v>
      </c>
      <c r="K1866">
        <v>11.7</v>
      </c>
      <c r="L1866" t="s">
        <v>2903</v>
      </c>
      <c r="M1866" t="s">
        <v>5834</v>
      </c>
    </row>
    <row r="1867" spans="1:13" x14ac:dyDescent="0.4">
      <c r="A1867">
        <v>210000221</v>
      </c>
      <c r="B1867" t="s">
        <v>5829</v>
      </c>
      <c r="C1867" t="s">
        <v>5830</v>
      </c>
      <c r="D1867" t="s">
        <v>595</v>
      </c>
      <c r="E1867" t="s">
        <v>5841</v>
      </c>
      <c r="F1867" t="s">
        <v>5842</v>
      </c>
      <c r="G1867" t="s">
        <v>595</v>
      </c>
      <c r="H1867" t="s">
        <v>5833</v>
      </c>
      <c r="I1867" t="s">
        <v>598</v>
      </c>
      <c r="J1867">
        <v>360847901.20558202</v>
      </c>
      <c r="K1867">
        <v>11.7</v>
      </c>
      <c r="L1867" t="s">
        <v>2903</v>
      </c>
      <c r="M1867" t="s">
        <v>5843</v>
      </c>
    </row>
    <row r="1868" spans="1:13" x14ac:dyDescent="0.4">
      <c r="A1868">
        <v>210000221</v>
      </c>
      <c r="B1868" t="s">
        <v>5829</v>
      </c>
      <c r="C1868" t="s">
        <v>5830</v>
      </c>
      <c r="D1868" t="s">
        <v>595</v>
      </c>
      <c r="E1868" t="s">
        <v>5844</v>
      </c>
      <c r="F1868" t="s">
        <v>5845</v>
      </c>
      <c r="G1868" t="s">
        <v>595</v>
      </c>
      <c r="H1868" t="s">
        <v>5846</v>
      </c>
      <c r="I1868" t="s">
        <v>598</v>
      </c>
      <c r="J1868">
        <v>967408278.91412306</v>
      </c>
      <c r="K1868">
        <v>13</v>
      </c>
      <c r="L1868" t="s">
        <v>2903</v>
      </c>
      <c r="M1868" t="s">
        <v>5847</v>
      </c>
    </row>
    <row r="1869" spans="1:13" x14ac:dyDescent="0.4">
      <c r="A1869">
        <v>210000221</v>
      </c>
      <c r="B1869" t="s">
        <v>5829</v>
      </c>
      <c r="C1869" t="s">
        <v>5830</v>
      </c>
      <c r="D1869" t="s">
        <v>595</v>
      </c>
      <c r="E1869" t="s">
        <v>5848</v>
      </c>
      <c r="F1869" t="s">
        <v>5849</v>
      </c>
      <c r="G1869" t="s">
        <v>595</v>
      </c>
      <c r="H1869" t="s">
        <v>5850</v>
      </c>
      <c r="I1869" t="s">
        <v>598</v>
      </c>
      <c r="J1869">
        <v>2740600307.2803502</v>
      </c>
      <c r="K1869">
        <v>10</v>
      </c>
      <c r="L1869" t="s">
        <v>2884</v>
      </c>
      <c r="M1869" t="s">
        <v>5838</v>
      </c>
    </row>
    <row r="1870" spans="1:13" x14ac:dyDescent="0.4">
      <c r="A1870">
        <v>210000221</v>
      </c>
      <c r="B1870" t="s">
        <v>5829</v>
      </c>
      <c r="C1870" t="s">
        <v>5830</v>
      </c>
      <c r="D1870" t="s">
        <v>595</v>
      </c>
      <c r="E1870" t="s">
        <v>5851</v>
      </c>
      <c r="F1870" t="s">
        <v>5852</v>
      </c>
      <c r="G1870" t="s">
        <v>595</v>
      </c>
      <c r="H1870" t="s">
        <v>5853</v>
      </c>
      <c r="I1870" t="s">
        <v>598</v>
      </c>
      <c r="J1870">
        <v>1390973792.3423901</v>
      </c>
      <c r="K1870">
        <v>9</v>
      </c>
      <c r="L1870" t="s">
        <v>5702</v>
      </c>
      <c r="M1870" t="s">
        <v>5854</v>
      </c>
    </row>
    <row r="1871" spans="1:13" x14ac:dyDescent="0.4">
      <c r="A1871">
        <v>210000221</v>
      </c>
      <c r="B1871" t="s">
        <v>5829</v>
      </c>
      <c r="C1871" t="s">
        <v>5830</v>
      </c>
      <c r="D1871" t="s">
        <v>595</v>
      </c>
      <c r="E1871" t="s">
        <v>5855</v>
      </c>
      <c r="F1871" t="s">
        <v>5856</v>
      </c>
      <c r="G1871" t="s">
        <v>595</v>
      </c>
      <c r="H1871" t="s">
        <v>5857</v>
      </c>
      <c r="I1871" t="s">
        <v>598</v>
      </c>
      <c r="J1871">
        <v>2754032934.7945299</v>
      </c>
      <c r="K1871">
        <v>13</v>
      </c>
      <c r="L1871" t="s">
        <v>3518</v>
      </c>
      <c r="M1871" t="s">
        <v>5834</v>
      </c>
    </row>
    <row r="1872" spans="1:13" x14ac:dyDescent="0.4">
      <c r="A1872">
        <v>210000221</v>
      </c>
      <c r="B1872" t="s">
        <v>5829</v>
      </c>
      <c r="C1872" t="s">
        <v>5830</v>
      </c>
      <c r="D1872" t="s">
        <v>2775</v>
      </c>
      <c r="E1872" t="s">
        <v>5858</v>
      </c>
      <c r="F1872" t="s">
        <v>5859</v>
      </c>
      <c r="G1872" t="s">
        <v>2775</v>
      </c>
      <c r="H1872" t="s">
        <v>5860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5829</v>
      </c>
      <c r="C1873" t="s">
        <v>5830</v>
      </c>
      <c r="D1873" t="s">
        <v>4433</v>
      </c>
      <c r="E1873" t="s">
        <v>5861</v>
      </c>
      <c r="F1873" t="s">
        <v>5862</v>
      </c>
      <c r="G1873" t="s">
        <v>4433</v>
      </c>
      <c r="H1873" t="s">
        <v>5863</v>
      </c>
      <c r="I1873" t="s">
        <v>598</v>
      </c>
      <c r="J1873">
        <v>359700050.62318802</v>
      </c>
      <c r="K1873">
        <v>9.5</v>
      </c>
      <c r="L1873" t="s">
        <v>3518</v>
      </c>
    </row>
    <row r="1874" spans="1:12" x14ac:dyDescent="0.4">
      <c r="A1874">
        <v>210000223</v>
      </c>
      <c r="B1874" t="s">
        <v>1471</v>
      </c>
      <c r="C1874" t="s">
        <v>5864</v>
      </c>
      <c r="D1874" t="s">
        <v>2775</v>
      </c>
      <c r="F1874" t="s">
        <v>5865</v>
      </c>
      <c r="G1874" t="s">
        <v>2775</v>
      </c>
      <c r="H1874" t="s">
        <v>5865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5864</v>
      </c>
      <c r="D1875" t="s">
        <v>2775</v>
      </c>
      <c r="F1875" t="s">
        <v>5866</v>
      </c>
      <c r="G1875" t="s">
        <v>2775</v>
      </c>
      <c r="H1875" t="s">
        <v>5866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5864</v>
      </c>
      <c r="D1876" t="s">
        <v>2775</v>
      </c>
      <c r="F1876" t="s">
        <v>5867</v>
      </c>
      <c r="G1876" t="s">
        <v>2775</v>
      </c>
      <c r="H1876" t="s">
        <v>5867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5864</v>
      </c>
      <c r="D1877" t="s">
        <v>2775</v>
      </c>
      <c r="F1877" t="s">
        <v>5868</v>
      </c>
      <c r="G1877" t="s">
        <v>2775</v>
      </c>
      <c r="H1877" t="s">
        <v>5868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5864</v>
      </c>
      <c r="D1878" t="s">
        <v>2775</v>
      </c>
      <c r="F1878" t="s">
        <v>5869</v>
      </c>
      <c r="G1878" t="s">
        <v>2775</v>
      </c>
      <c r="H1878" t="s">
        <v>5869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5864</v>
      </c>
      <c r="D1879" t="s">
        <v>2775</v>
      </c>
      <c r="F1879" t="s">
        <v>5870</v>
      </c>
      <c r="G1879" t="s">
        <v>2775</v>
      </c>
      <c r="H1879" t="s">
        <v>5870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5864</v>
      </c>
      <c r="D1880" t="s">
        <v>2775</v>
      </c>
      <c r="F1880" t="s">
        <v>5871</v>
      </c>
      <c r="G1880" t="s">
        <v>2775</v>
      </c>
      <c r="H1880" t="s">
        <v>5871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5864</v>
      </c>
      <c r="D1881" t="s">
        <v>2775</v>
      </c>
      <c r="F1881" t="s">
        <v>5872</v>
      </c>
      <c r="G1881" t="s">
        <v>2775</v>
      </c>
      <c r="H1881" t="s">
        <v>5872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5864</v>
      </c>
      <c r="D1882" t="s">
        <v>2775</v>
      </c>
      <c r="F1882" t="s">
        <v>5873</v>
      </c>
      <c r="G1882" t="s">
        <v>2775</v>
      </c>
      <c r="H1882" t="s">
        <v>5873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5864</v>
      </c>
      <c r="D1883" t="s">
        <v>2775</v>
      </c>
      <c r="F1883" t="s">
        <v>5874</v>
      </c>
      <c r="G1883" t="s">
        <v>2775</v>
      </c>
      <c r="H1883" t="s">
        <v>5874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5864</v>
      </c>
      <c r="D1884" t="s">
        <v>2775</v>
      </c>
      <c r="F1884" t="s">
        <v>5875</v>
      </c>
      <c r="G1884" t="s">
        <v>2775</v>
      </c>
      <c r="H1884" t="s">
        <v>5875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5864</v>
      </c>
      <c r="D1885" t="s">
        <v>2775</v>
      </c>
      <c r="F1885" t="s">
        <v>5876</v>
      </c>
      <c r="G1885" t="s">
        <v>2775</v>
      </c>
      <c r="H1885" t="s">
        <v>5876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5864</v>
      </c>
      <c r="D1886" t="s">
        <v>2775</v>
      </c>
      <c r="F1886" t="s">
        <v>5877</v>
      </c>
      <c r="G1886" t="s">
        <v>2775</v>
      </c>
      <c r="H1886" t="s">
        <v>5877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5864</v>
      </c>
      <c r="D1887" t="s">
        <v>2775</v>
      </c>
      <c r="F1887" t="s">
        <v>5878</v>
      </c>
      <c r="G1887" t="s">
        <v>2775</v>
      </c>
      <c r="H1887" t="s">
        <v>5878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5864</v>
      </c>
      <c r="D1888" t="s">
        <v>2775</v>
      </c>
      <c r="F1888" t="s">
        <v>5879</v>
      </c>
      <c r="G1888" t="s">
        <v>2775</v>
      </c>
      <c r="H1888" t="s">
        <v>5879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5864</v>
      </c>
      <c r="D1889" t="s">
        <v>2775</v>
      </c>
      <c r="F1889" t="s">
        <v>5880</v>
      </c>
      <c r="G1889" t="s">
        <v>2775</v>
      </c>
      <c r="H1889" t="s">
        <v>5880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5864</v>
      </c>
      <c r="D1890" t="s">
        <v>2775</v>
      </c>
      <c r="F1890" t="s">
        <v>5881</v>
      </c>
      <c r="G1890" t="s">
        <v>2775</v>
      </c>
      <c r="H1890" t="s">
        <v>5881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5864</v>
      </c>
      <c r="D1891" t="s">
        <v>2775</v>
      </c>
      <c r="F1891" t="s">
        <v>5882</v>
      </c>
      <c r="G1891" t="s">
        <v>2775</v>
      </c>
      <c r="H1891" t="s">
        <v>5882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5864</v>
      </c>
      <c r="D1892" t="s">
        <v>2775</v>
      </c>
      <c r="F1892" t="s">
        <v>5883</v>
      </c>
      <c r="G1892" t="s">
        <v>2775</v>
      </c>
      <c r="H1892" t="s">
        <v>5883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5884</v>
      </c>
      <c r="C1893" t="s">
        <v>5885</v>
      </c>
      <c r="D1893" t="s">
        <v>595</v>
      </c>
      <c r="E1893" t="s">
        <v>5886</v>
      </c>
      <c r="F1893" t="s">
        <v>5887</v>
      </c>
      <c r="G1893" t="s">
        <v>595</v>
      </c>
      <c r="H1893" t="s">
        <v>5888</v>
      </c>
      <c r="I1893" t="s">
        <v>598</v>
      </c>
      <c r="J1893">
        <v>64815049.143700197</v>
      </c>
      <c r="K1893">
        <v>2.73</v>
      </c>
      <c r="L1893" t="s">
        <v>5889</v>
      </c>
      <c r="M1893" t="s">
        <v>5890</v>
      </c>
    </row>
    <row r="1894" spans="1:13" x14ac:dyDescent="0.4">
      <c r="A1894">
        <v>210000224</v>
      </c>
      <c r="B1894" t="s">
        <v>5884</v>
      </c>
      <c r="C1894" t="s">
        <v>5885</v>
      </c>
      <c r="D1894" t="s">
        <v>595</v>
      </c>
      <c r="E1894" t="s">
        <v>5891</v>
      </c>
      <c r="F1894" t="s">
        <v>5892</v>
      </c>
      <c r="G1894" t="s">
        <v>595</v>
      </c>
      <c r="H1894" t="s">
        <v>5888</v>
      </c>
      <c r="I1894" t="s">
        <v>598</v>
      </c>
      <c r="J1894">
        <v>662222222.30291402</v>
      </c>
      <c r="K1894">
        <v>2.73</v>
      </c>
      <c r="L1894" t="s">
        <v>5889</v>
      </c>
      <c r="M1894" t="s">
        <v>5890</v>
      </c>
    </row>
    <row r="1895" spans="1:13" x14ac:dyDescent="0.4">
      <c r="A1895">
        <v>210000224</v>
      </c>
      <c r="B1895" t="s">
        <v>5884</v>
      </c>
      <c r="C1895" t="s">
        <v>5885</v>
      </c>
      <c r="D1895" t="s">
        <v>595</v>
      </c>
      <c r="E1895" t="s">
        <v>5893</v>
      </c>
      <c r="F1895" t="s">
        <v>5894</v>
      </c>
      <c r="G1895" t="s">
        <v>595</v>
      </c>
      <c r="H1895" t="s">
        <v>5888</v>
      </c>
      <c r="I1895" t="s">
        <v>598</v>
      </c>
      <c r="J1895">
        <v>407160493.876773</v>
      </c>
      <c r="K1895">
        <v>2.73</v>
      </c>
      <c r="L1895" t="s">
        <v>5889</v>
      </c>
      <c r="M1895" t="s">
        <v>5890</v>
      </c>
    </row>
    <row r="1896" spans="1:13" x14ac:dyDescent="0.4">
      <c r="A1896">
        <v>210000224</v>
      </c>
      <c r="B1896" t="s">
        <v>5884</v>
      </c>
      <c r="C1896" t="s">
        <v>5885</v>
      </c>
      <c r="D1896" t="s">
        <v>595</v>
      </c>
      <c r="E1896" t="s">
        <v>5895</v>
      </c>
      <c r="F1896" t="s">
        <v>5896</v>
      </c>
      <c r="G1896" t="s">
        <v>595</v>
      </c>
      <c r="H1896" t="s">
        <v>5888</v>
      </c>
      <c r="I1896" t="s">
        <v>598</v>
      </c>
      <c r="J1896">
        <v>256296296.327526</v>
      </c>
      <c r="K1896">
        <v>2.73</v>
      </c>
      <c r="L1896" t="s">
        <v>5889</v>
      </c>
      <c r="M1896" t="s">
        <v>5890</v>
      </c>
    </row>
    <row r="1897" spans="1:13" x14ac:dyDescent="0.4">
      <c r="A1897">
        <v>210000224</v>
      </c>
      <c r="B1897" t="s">
        <v>5884</v>
      </c>
      <c r="C1897" t="s">
        <v>5885</v>
      </c>
      <c r="D1897" t="s">
        <v>595</v>
      </c>
      <c r="E1897" t="s">
        <v>5897</v>
      </c>
      <c r="F1897" t="s">
        <v>5898</v>
      </c>
      <c r="G1897" t="s">
        <v>595</v>
      </c>
      <c r="H1897" t="s">
        <v>5888</v>
      </c>
      <c r="I1897" t="s">
        <v>598</v>
      </c>
      <c r="J1897">
        <v>52395061.734779403</v>
      </c>
      <c r="K1897">
        <v>2.73</v>
      </c>
      <c r="L1897" t="s">
        <v>5889</v>
      </c>
      <c r="M1897" t="s">
        <v>5890</v>
      </c>
    </row>
    <row r="1898" spans="1:13" x14ac:dyDescent="0.4">
      <c r="A1898">
        <v>210000224</v>
      </c>
      <c r="B1898" t="s">
        <v>5884</v>
      </c>
      <c r="C1898" t="s">
        <v>5885</v>
      </c>
      <c r="D1898" t="s">
        <v>595</v>
      </c>
      <c r="E1898" t="s">
        <v>5899</v>
      </c>
      <c r="F1898" t="s">
        <v>5900</v>
      </c>
      <c r="G1898" t="s">
        <v>595</v>
      </c>
      <c r="H1898" t="s">
        <v>5888</v>
      </c>
      <c r="I1898" t="s">
        <v>598</v>
      </c>
      <c r="J1898">
        <v>56102798.031527497</v>
      </c>
      <c r="K1898">
        <v>3.42</v>
      </c>
      <c r="L1898" t="s">
        <v>5889</v>
      </c>
      <c r="M1898" t="s">
        <v>5890</v>
      </c>
    </row>
    <row r="1899" spans="1:13" x14ac:dyDescent="0.4">
      <c r="A1899">
        <v>210000224</v>
      </c>
      <c r="B1899" t="s">
        <v>5884</v>
      </c>
      <c r="C1899" t="s">
        <v>5885</v>
      </c>
      <c r="D1899" t="s">
        <v>595</v>
      </c>
      <c r="E1899" t="s">
        <v>5901</v>
      </c>
      <c r="F1899" t="s">
        <v>5902</v>
      </c>
      <c r="G1899" t="s">
        <v>595</v>
      </c>
      <c r="H1899" t="s">
        <v>5888</v>
      </c>
      <c r="I1899" t="s">
        <v>598</v>
      </c>
      <c r="J1899">
        <v>441481481.535276</v>
      </c>
      <c r="K1899">
        <v>3.42</v>
      </c>
      <c r="L1899" t="s">
        <v>5889</v>
      </c>
      <c r="M1899" t="s">
        <v>5890</v>
      </c>
    </row>
    <row r="1900" spans="1:13" x14ac:dyDescent="0.4">
      <c r="A1900">
        <v>210000224</v>
      </c>
      <c r="B1900" t="s">
        <v>5884</v>
      </c>
      <c r="C1900" t="s">
        <v>5885</v>
      </c>
      <c r="D1900" t="s">
        <v>595</v>
      </c>
      <c r="E1900" t="s">
        <v>5903</v>
      </c>
      <c r="F1900" t="s">
        <v>5904</v>
      </c>
      <c r="G1900" t="s">
        <v>595</v>
      </c>
      <c r="H1900" t="s">
        <v>5888</v>
      </c>
      <c r="I1900" t="s">
        <v>598</v>
      </c>
      <c r="J1900">
        <v>271358024.72442299</v>
      </c>
      <c r="K1900">
        <v>3.42</v>
      </c>
      <c r="L1900" t="s">
        <v>5889</v>
      </c>
      <c r="M1900" t="s">
        <v>5890</v>
      </c>
    </row>
    <row r="1901" spans="1:13" x14ac:dyDescent="0.4">
      <c r="A1901">
        <v>210000224</v>
      </c>
      <c r="B1901" t="s">
        <v>5884</v>
      </c>
      <c r="C1901" t="s">
        <v>5885</v>
      </c>
      <c r="D1901" t="s">
        <v>595</v>
      </c>
      <c r="E1901" t="s">
        <v>5905</v>
      </c>
      <c r="F1901" t="s">
        <v>5906</v>
      </c>
      <c r="G1901" t="s">
        <v>595</v>
      </c>
      <c r="H1901" t="s">
        <v>5888</v>
      </c>
      <c r="I1901" t="s">
        <v>598</v>
      </c>
      <c r="J1901">
        <v>170864197.55168399</v>
      </c>
      <c r="K1901">
        <v>3.42</v>
      </c>
      <c r="L1901" t="s">
        <v>5889</v>
      </c>
      <c r="M1901" t="s">
        <v>5890</v>
      </c>
    </row>
    <row r="1902" spans="1:13" x14ac:dyDescent="0.4">
      <c r="A1902">
        <v>210000224</v>
      </c>
      <c r="B1902" t="s">
        <v>5884</v>
      </c>
      <c r="C1902" t="s">
        <v>5885</v>
      </c>
      <c r="D1902" t="s">
        <v>595</v>
      </c>
      <c r="E1902" t="s">
        <v>5907</v>
      </c>
      <c r="F1902" t="s">
        <v>5908</v>
      </c>
      <c r="G1902" t="s">
        <v>595</v>
      </c>
      <c r="H1902" t="s">
        <v>5888</v>
      </c>
      <c r="I1902" t="s">
        <v>598</v>
      </c>
      <c r="J1902">
        <v>34938271.609195501</v>
      </c>
      <c r="K1902">
        <v>3.42</v>
      </c>
      <c r="L1902" t="s">
        <v>5889</v>
      </c>
      <c r="M1902" t="s">
        <v>5890</v>
      </c>
    </row>
    <row r="1903" spans="1:13" x14ac:dyDescent="0.4">
      <c r="A1903">
        <v>210000224</v>
      </c>
      <c r="B1903" t="s">
        <v>5884</v>
      </c>
      <c r="C1903" t="s">
        <v>5885</v>
      </c>
      <c r="D1903" t="s">
        <v>595</v>
      </c>
      <c r="E1903" t="s">
        <v>5909</v>
      </c>
      <c r="F1903" t="s">
        <v>5910</v>
      </c>
      <c r="G1903" t="s">
        <v>595</v>
      </c>
      <c r="H1903" t="s">
        <v>5911</v>
      </c>
      <c r="I1903" t="s">
        <v>598</v>
      </c>
      <c r="J1903">
        <v>940420774.18866396</v>
      </c>
      <c r="K1903">
        <v>2.76</v>
      </c>
      <c r="L1903" t="s">
        <v>5912</v>
      </c>
      <c r="M1903" t="s">
        <v>5913</v>
      </c>
    </row>
    <row r="1904" spans="1:13" x14ac:dyDescent="0.4">
      <c r="A1904">
        <v>210000224</v>
      </c>
      <c r="B1904" t="s">
        <v>5884</v>
      </c>
      <c r="C1904" t="s">
        <v>5885</v>
      </c>
      <c r="D1904" t="s">
        <v>595</v>
      </c>
      <c r="E1904" t="s">
        <v>5914</v>
      </c>
      <c r="F1904" t="s">
        <v>5915</v>
      </c>
      <c r="G1904" t="s">
        <v>595</v>
      </c>
      <c r="H1904" t="s">
        <v>5911</v>
      </c>
      <c r="I1904" t="s">
        <v>598</v>
      </c>
      <c r="J1904">
        <v>4566291472.1613398</v>
      </c>
      <c r="K1904">
        <v>2.76</v>
      </c>
      <c r="L1904" t="s">
        <v>5912</v>
      </c>
      <c r="M1904" t="s">
        <v>5913</v>
      </c>
    </row>
    <row r="1905" spans="1:13" x14ac:dyDescent="0.4">
      <c r="A1905">
        <v>210000224</v>
      </c>
      <c r="B1905" t="s">
        <v>5884</v>
      </c>
      <c r="C1905" t="s">
        <v>5885</v>
      </c>
      <c r="D1905" t="s">
        <v>595</v>
      </c>
      <c r="E1905" t="s">
        <v>5916</v>
      </c>
      <c r="F1905" t="s">
        <v>5917</v>
      </c>
      <c r="G1905" t="s">
        <v>595</v>
      </c>
      <c r="H1905" t="s">
        <v>5911</v>
      </c>
      <c r="I1905" t="s">
        <v>598</v>
      </c>
      <c r="J1905">
        <v>118518518.53296</v>
      </c>
      <c r="K1905">
        <v>2.76</v>
      </c>
      <c r="L1905" t="s">
        <v>5912</v>
      </c>
      <c r="M1905" t="s">
        <v>5913</v>
      </c>
    </row>
    <row r="1906" spans="1:13" x14ac:dyDescent="0.4">
      <c r="A1906">
        <v>210000224</v>
      </c>
      <c r="B1906" t="s">
        <v>5884</v>
      </c>
      <c r="C1906" t="s">
        <v>5885</v>
      </c>
      <c r="D1906" t="s">
        <v>595</v>
      </c>
      <c r="E1906" t="s">
        <v>5918</v>
      </c>
      <c r="F1906" t="s">
        <v>5919</v>
      </c>
      <c r="G1906" t="s">
        <v>595</v>
      </c>
      <c r="H1906" t="s">
        <v>5911</v>
      </c>
      <c r="I1906" t="s">
        <v>598</v>
      </c>
      <c r="J1906">
        <v>1916308070.6038699</v>
      </c>
      <c r="K1906">
        <v>2.76</v>
      </c>
      <c r="L1906" t="s">
        <v>5912</v>
      </c>
      <c r="M1906" t="s">
        <v>5913</v>
      </c>
    </row>
    <row r="1907" spans="1:13" x14ac:dyDescent="0.4">
      <c r="A1907">
        <v>210000224</v>
      </c>
      <c r="B1907" t="s">
        <v>5884</v>
      </c>
      <c r="C1907" t="s">
        <v>5885</v>
      </c>
      <c r="D1907" t="s">
        <v>595</v>
      </c>
      <c r="E1907" t="s">
        <v>5920</v>
      </c>
      <c r="F1907" t="s">
        <v>5921</v>
      </c>
      <c r="G1907" t="s">
        <v>595</v>
      </c>
      <c r="H1907" t="s">
        <v>5911</v>
      </c>
      <c r="I1907" t="s">
        <v>598</v>
      </c>
      <c r="J1907">
        <v>3906828629.1180201</v>
      </c>
      <c r="K1907">
        <v>6.66</v>
      </c>
      <c r="L1907" t="s">
        <v>5912</v>
      </c>
      <c r="M1907" t="s">
        <v>5913</v>
      </c>
    </row>
    <row r="1908" spans="1:13" x14ac:dyDescent="0.4">
      <c r="A1908">
        <v>210000224</v>
      </c>
      <c r="B1908" t="s">
        <v>5884</v>
      </c>
      <c r="C1908" t="s">
        <v>5885</v>
      </c>
      <c r="D1908" t="s">
        <v>595</v>
      </c>
      <c r="E1908" t="s">
        <v>5922</v>
      </c>
      <c r="F1908" t="s">
        <v>5923</v>
      </c>
      <c r="G1908" t="s">
        <v>595</v>
      </c>
      <c r="H1908" t="s">
        <v>5911</v>
      </c>
      <c r="I1908" t="s">
        <v>598</v>
      </c>
      <c r="J1908">
        <v>79012345.688639998</v>
      </c>
      <c r="K1908">
        <v>6.66</v>
      </c>
      <c r="L1908" t="s">
        <v>5912</v>
      </c>
      <c r="M1908" t="s">
        <v>5913</v>
      </c>
    </row>
    <row r="1909" spans="1:13" x14ac:dyDescent="0.4">
      <c r="A1909">
        <v>210000224</v>
      </c>
      <c r="B1909" t="s">
        <v>5884</v>
      </c>
      <c r="C1909" t="s">
        <v>5885</v>
      </c>
      <c r="D1909" t="s">
        <v>595</v>
      </c>
      <c r="E1909" t="s">
        <v>5924</v>
      </c>
      <c r="F1909" t="s">
        <v>5925</v>
      </c>
      <c r="G1909" t="s">
        <v>595</v>
      </c>
      <c r="H1909" t="s">
        <v>5911</v>
      </c>
      <c r="I1909" t="s">
        <v>598</v>
      </c>
      <c r="J1909">
        <v>1277519090.27912</v>
      </c>
      <c r="K1909">
        <v>6.66</v>
      </c>
      <c r="L1909" t="s">
        <v>5912</v>
      </c>
      <c r="M1909" t="s">
        <v>5913</v>
      </c>
    </row>
    <row r="1910" spans="1:13" x14ac:dyDescent="0.4">
      <c r="A1910">
        <v>210000224</v>
      </c>
      <c r="B1910" t="s">
        <v>5884</v>
      </c>
      <c r="C1910" t="s">
        <v>5885</v>
      </c>
      <c r="D1910" t="s">
        <v>595</v>
      </c>
      <c r="E1910" t="s">
        <v>5926</v>
      </c>
      <c r="F1910" t="s">
        <v>5927</v>
      </c>
      <c r="G1910" t="s">
        <v>595</v>
      </c>
      <c r="H1910" t="s">
        <v>5911</v>
      </c>
      <c r="I1910" t="s">
        <v>598</v>
      </c>
      <c r="J1910">
        <v>106316010.136411</v>
      </c>
      <c r="K1910">
        <v>2.76</v>
      </c>
      <c r="L1910" t="s">
        <v>5912</v>
      </c>
      <c r="M1910" t="s">
        <v>5928</v>
      </c>
    </row>
    <row r="1911" spans="1:13" x14ac:dyDescent="0.4">
      <c r="A1911">
        <v>210000224</v>
      </c>
      <c r="B1911" t="s">
        <v>5884</v>
      </c>
      <c r="C1911" t="s">
        <v>5885</v>
      </c>
      <c r="D1911" t="s">
        <v>595</v>
      </c>
      <c r="E1911" t="s">
        <v>5929</v>
      </c>
      <c r="F1911" t="s">
        <v>5930</v>
      </c>
      <c r="G1911" t="s">
        <v>595</v>
      </c>
      <c r="H1911" t="s">
        <v>5931</v>
      </c>
      <c r="I1911" t="s">
        <v>598</v>
      </c>
      <c r="J1911">
        <v>20009723050.339401</v>
      </c>
      <c r="K1911">
        <v>3.31</v>
      </c>
      <c r="L1911" t="s">
        <v>5932</v>
      </c>
      <c r="M1911" t="s">
        <v>5933</v>
      </c>
    </row>
    <row r="1912" spans="1:13" x14ac:dyDescent="0.4">
      <c r="A1912">
        <v>210000224</v>
      </c>
      <c r="B1912" t="s">
        <v>5884</v>
      </c>
      <c r="C1912" t="s">
        <v>5885</v>
      </c>
      <c r="D1912" t="s">
        <v>595</v>
      </c>
      <c r="E1912" t="s">
        <v>5934</v>
      </c>
      <c r="F1912" t="s">
        <v>5935</v>
      </c>
      <c r="G1912" t="s">
        <v>595</v>
      </c>
      <c r="H1912" t="s">
        <v>5931</v>
      </c>
      <c r="I1912" t="s">
        <v>598</v>
      </c>
      <c r="J1912">
        <v>6384004939.0495005</v>
      </c>
      <c r="K1912">
        <v>3.31</v>
      </c>
      <c r="L1912" t="s">
        <v>5932</v>
      </c>
      <c r="M1912" t="s">
        <v>5933</v>
      </c>
    </row>
    <row r="1913" spans="1:13" x14ac:dyDescent="0.4">
      <c r="A1913">
        <v>210000224</v>
      </c>
      <c r="B1913" t="s">
        <v>5884</v>
      </c>
      <c r="C1913" t="s">
        <v>5885</v>
      </c>
      <c r="D1913" t="s">
        <v>595</v>
      </c>
      <c r="E1913" t="s">
        <v>5936</v>
      </c>
      <c r="F1913" t="s">
        <v>5937</v>
      </c>
      <c r="G1913" t="s">
        <v>595</v>
      </c>
      <c r="H1913" t="s">
        <v>5931</v>
      </c>
      <c r="I1913" t="s">
        <v>598</v>
      </c>
      <c r="J1913">
        <v>5394162993.7437</v>
      </c>
      <c r="K1913">
        <v>3.31</v>
      </c>
      <c r="L1913" t="s">
        <v>5932</v>
      </c>
      <c r="M1913" t="s">
        <v>5933</v>
      </c>
    </row>
    <row r="1914" spans="1:13" x14ac:dyDescent="0.4">
      <c r="A1914">
        <v>210000224</v>
      </c>
      <c r="B1914" t="s">
        <v>5884</v>
      </c>
      <c r="C1914" t="s">
        <v>5885</v>
      </c>
      <c r="D1914" t="s">
        <v>595</v>
      </c>
      <c r="E1914" t="s">
        <v>5938</v>
      </c>
      <c r="F1914" t="s">
        <v>5939</v>
      </c>
      <c r="G1914" t="s">
        <v>595</v>
      </c>
      <c r="H1914" t="s">
        <v>5931</v>
      </c>
      <c r="I1914" t="s">
        <v>598</v>
      </c>
      <c r="J1914">
        <v>17205235960.615002</v>
      </c>
      <c r="K1914">
        <v>2.25</v>
      </c>
      <c r="L1914" t="s">
        <v>5932</v>
      </c>
      <c r="M1914" t="s">
        <v>5933</v>
      </c>
    </row>
    <row r="1915" spans="1:13" x14ac:dyDescent="0.4">
      <c r="A1915">
        <v>210000224</v>
      </c>
      <c r="B1915" t="s">
        <v>5884</v>
      </c>
      <c r="C1915" t="s">
        <v>5885</v>
      </c>
      <c r="D1915" t="s">
        <v>595</v>
      </c>
      <c r="E1915" t="s">
        <v>5940</v>
      </c>
      <c r="F1915" t="s">
        <v>5941</v>
      </c>
      <c r="G1915" t="s">
        <v>595</v>
      </c>
      <c r="H1915" t="s">
        <v>5931</v>
      </c>
      <c r="I1915" t="s">
        <v>598</v>
      </c>
      <c r="J1915">
        <v>3594972809.8207598</v>
      </c>
      <c r="K1915">
        <v>2.25</v>
      </c>
      <c r="L1915" t="s">
        <v>5932</v>
      </c>
      <c r="M1915" t="s">
        <v>5933</v>
      </c>
    </row>
    <row r="1916" spans="1:13" x14ac:dyDescent="0.4">
      <c r="A1916">
        <v>210000224</v>
      </c>
      <c r="B1916" t="s">
        <v>5884</v>
      </c>
      <c r="C1916" t="s">
        <v>5885</v>
      </c>
      <c r="D1916" t="s">
        <v>595</v>
      </c>
      <c r="E1916" t="s">
        <v>5942</v>
      </c>
      <c r="F1916" t="s">
        <v>5943</v>
      </c>
      <c r="G1916" t="s">
        <v>595</v>
      </c>
      <c r="H1916" t="s">
        <v>5931</v>
      </c>
      <c r="I1916" t="s">
        <v>598</v>
      </c>
      <c r="J1916">
        <v>1018392064.81545</v>
      </c>
      <c r="K1916">
        <v>3.31</v>
      </c>
      <c r="L1916" t="s">
        <v>5932</v>
      </c>
      <c r="M1916" t="s">
        <v>5944</v>
      </c>
    </row>
    <row r="1917" spans="1:13" x14ac:dyDescent="0.4">
      <c r="A1917">
        <v>210000224</v>
      </c>
      <c r="B1917" t="s">
        <v>5884</v>
      </c>
      <c r="C1917" t="s">
        <v>5885</v>
      </c>
      <c r="D1917" t="s">
        <v>2775</v>
      </c>
      <c r="E1917" t="s">
        <v>5945</v>
      </c>
      <c r="F1917" t="s">
        <v>5946</v>
      </c>
      <c r="G1917" t="s">
        <v>2775</v>
      </c>
      <c r="H1917" t="s">
        <v>5888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5884</v>
      </c>
      <c r="C1918" t="s">
        <v>5885</v>
      </c>
      <c r="D1918" t="s">
        <v>2775</v>
      </c>
      <c r="E1918" t="s">
        <v>5947</v>
      </c>
      <c r="F1918" t="s">
        <v>5911</v>
      </c>
      <c r="G1918" t="s">
        <v>2775</v>
      </c>
      <c r="H1918" t="s">
        <v>5911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5884</v>
      </c>
      <c r="C1919" t="s">
        <v>5885</v>
      </c>
      <c r="D1919" t="s">
        <v>2775</v>
      </c>
      <c r="E1919" t="s">
        <v>5948</v>
      </c>
      <c r="F1919" t="s">
        <v>5931</v>
      </c>
      <c r="G1919" t="s">
        <v>2775</v>
      </c>
      <c r="H1919" t="s">
        <v>5931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5949</v>
      </c>
      <c r="C1920" t="s">
        <v>5950</v>
      </c>
      <c r="D1920" t="s">
        <v>647</v>
      </c>
      <c r="E1920" t="s">
        <v>5951</v>
      </c>
      <c r="F1920" t="s">
        <v>5952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5949</v>
      </c>
      <c r="C1921" t="s">
        <v>5950</v>
      </c>
      <c r="D1921" t="s">
        <v>647</v>
      </c>
      <c r="E1921" t="s">
        <v>5953</v>
      </c>
      <c r="F1921" t="s">
        <v>5954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5955</v>
      </c>
      <c r="C1922" t="s">
        <v>5956</v>
      </c>
      <c r="D1922" t="s">
        <v>595</v>
      </c>
      <c r="E1922" t="s">
        <v>5957</v>
      </c>
      <c r="F1922" t="s">
        <v>5958</v>
      </c>
      <c r="G1922" t="s">
        <v>595</v>
      </c>
      <c r="H1922" t="s">
        <v>5959</v>
      </c>
      <c r="I1922" t="s">
        <v>598</v>
      </c>
      <c r="J1922">
        <v>10072650652.838699</v>
      </c>
      <c r="K1922">
        <v>3.5</v>
      </c>
      <c r="L1922" t="s">
        <v>5960</v>
      </c>
      <c r="M1922" t="s">
        <v>5961</v>
      </c>
    </row>
    <row r="1923" spans="1:13" x14ac:dyDescent="0.4">
      <c r="A1923">
        <v>210000243</v>
      </c>
      <c r="B1923" t="s">
        <v>5955</v>
      </c>
      <c r="C1923" t="s">
        <v>5956</v>
      </c>
      <c r="D1923" t="s">
        <v>595</v>
      </c>
      <c r="E1923" t="s">
        <v>5962</v>
      </c>
      <c r="F1923" t="s">
        <v>5963</v>
      </c>
      <c r="G1923" t="s">
        <v>595</v>
      </c>
      <c r="H1923" t="s">
        <v>5959</v>
      </c>
      <c r="I1923" t="s">
        <v>598</v>
      </c>
      <c r="J1923">
        <v>9927286915.8879604</v>
      </c>
      <c r="K1923">
        <v>2.74</v>
      </c>
      <c r="L1923" t="s">
        <v>5960</v>
      </c>
      <c r="M1923" t="s">
        <v>5961</v>
      </c>
    </row>
    <row r="1924" spans="1:13" x14ac:dyDescent="0.4">
      <c r="A1924">
        <v>210000243</v>
      </c>
      <c r="B1924" t="s">
        <v>5955</v>
      </c>
      <c r="C1924" t="s">
        <v>5956</v>
      </c>
      <c r="D1924" t="s">
        <v>2775</v>
      </c>
      <c r="E1924" t="s">
        <v>5964</v>
      </c>
      <c r="F1924" t="s">
        <v>5965</v>
      </c>
      <c r="G1924" t="s">
        <v>2775</v>
      </c>
      <c r="H1924" t="s">
        <v>5966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5967</v>
      </c>
      <c r="C1925" t="s">
        <v>5968</v>
      </c>
      <c r="D1925" t="s">
        <v>595</v>
      </c>
      <c r="E1925" t="s">
        <v>5969</v>
      </c>
      <c r="F1925" t="s">
        <v>5970</v>
      </c>
      <c r="G1925" t="s">
        <v>595</v>
      </c>
      <c r="H1925" t="s">
        <v>5971</v>
      </c>
      <c r="I1925" t="s">
        <v>598</v>
      </c>
      <c r="J1925">
        <v>2129925452.0508699</v>
      </c>
      <c r="K1925">
        <v>12</v>
      </c>
      <c r="L1925" t="s">
        <v>5972</v>
      </c>
      <c r="M1925" t="s">
        <v>5973</v>
      </c>
    </row>
    <row r="1926" spans="1:13" x14ac:dyDescent="0.4">
      <c r="A1926">
        <v>210000248</v>
      </c>
      <c r="B1926" t="s">
        <v>5967</v>
      </c>
      <c r="C1926" t="s">
        <v>5968</v>
      </c>
      <c r="D1926" t="s">
        <v>595</v>
      </c>
      <c r="E1926" t="s">
        <v>5974</v>
      </c>
      <c r="F1926" t="s">
        <v>5975</v>
      </c>
      <c r="G1926" t="s">
        <v>595</v>
      </c>
      <c r="H1926" t="s">
        <v>5976</v>
      </c>
      <c r="I1926" t="s">
        <v>733</v>
      </c>
      <c r="J1926">
        <v>13391873913.208099</v>
      </c>
      <c r="K1926">
        <v>10.75</v>
      </c>
      <c r="L1926" t="s">
        <v>5977</v>
      </c>
      <c r="M1926" t="s">
        <v>5978</v>
      </c>
    </row>
    <row r="1927" spans="1:13" x14ac:dyDescent="0.4">
      <c r="A1927">
        <v>210000248</v>
      </c>
      <c r="B1927" t="s">
        <v>5967</v>
      </c>
      <c r="C1927" t="s">
        <v>5968</v>
      </c>
      <c r="D1927" t="s">
        <v>595</v>
      </c>
      <c r="E1927" t="s">
        <v>5979</v>
      </c>
      <c r="F1927" t="s">
        <v>5980</v>
      </c>
      <c r="G1927" t="s">
        <v>595</v>
      </c>
      <c r="H1927" t="s">
        <v>5976</v>
      </c>
      <c r="I1927" t="s">
        <v>733</v>
      </c>
      <c r="J1927">
        <v>701484677.30511701</v>
      </c>
      <c r="L1927" t="s">
        <v>5977</v>
      </c>
      <c r="M1927" t="s">
        <v>5978</v>
      </c>
    </row>
    <row r="1928" spans="1:13" x14ac:dyDescent="0.4">
      <c r="A1928">
        <v>210000248</v>
      </c>
      <c r="B1928" t="s">
        <v>5967</v>
      </c>
      <c r="C1928" t="s">
        <v>5968</v>
      </c>
      <c r="D1928" t="s">
        <v>2775</v>
      </c>
      <c r="E1928" t="s">
        <v>5981</v>
      </c>
      <c r="F1928" t="s">
        <v>5982</v>
      </c>
      <c r="G1928" t="s">
        <v>2775</v>
      </c>
      <c r="H1928" t="s">
        <v>5982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5967</v>
      </c>
      <c r="C1929" t="s">
        <v>5968</v>
      </c>
      <c r="D1929" t="s">
        <v>2775</v>
      </c>
      <c r="E1929" t="s">
        <v>5983</v>
      </c>
      <c r="F1929" t="s">
        <v>5984</v>
      </c>
      <c r="G1929" t="s">
        <v>2775</v>
      </c>
      <c r="H1929" t="s">
        <v>5982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5967</v>
      </c>
      <c r="C1930" t="s">
        <v>5968</v>
      </c>
      <c r="D1930" t="s">
        <v>2775</v>
      </c>
      <c r="E1930" t="s">
        <v>5985</v>
      </c>
      <c r="F1930" t="s">
        <v>5986</v>
      </c>
      <c r="G1930" t="s">
        <v>2775</v>
      </c>
      <c r="H1930" t="s">
        <v>5982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5967</v>
      </c>
      <c r="C1931" t="s">
        <v>5968</v>
      </c>
      <c r="D1931" t="s">
        <v>2775</v>
      </c>
      <c r="E1931" t="s">
        <v>5987</v>
      </c>
      <c r="F1931" t="s">
        <v>5988</v>
      </c>
      <c r="G1931" t="s">
        <v>2775</v>
      </c>
      <c r="H1931" t="s">
        <v>5988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5967</v>
      </c>
      <c r="C1932" t="s">
        <v>5968</v>
      </c>
      <c r="D1932" t="s">
        <v>2775</v>
      </c>
      <c r="E1932" t="s">
        <v>5989</v>
      </c>
      <c r="F1932" t="s">
        <v>5990</v>
      </c>
      <c r="G1932" t="s">
        <v>2775</v>
      </c>
      <c r="H1932" t="s">
        <v>5990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5967</v>
      </c>
      <c r="C1933" t="s">
        <v>5968</v>
      </c>
      <c r="D1933" t="s">
        <v>2775</v>
      </c>
      <c r="E1933" t="s">
        <v>5991</v>
      </c>
      <c r="F1933" t="s">
        <v>5992</v>
      </c>
      <c r="G1933" t="s">
        <v>2775</v>
      </c>
      <c r="H1933" t="s">
        <v>5992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5967</v>
      </c>
      <c r="C1934" t="s">
        <v>5968</v>
      </c>
      <c r="D1934" t="s">
        <v>2775</v>
      </c>
      <c r="E1934" t="s">
        <v>5993</v>
      </c>
      <c r="F1934" t="s">
        <v>5994</v>
      </c>
      <c r="G1934" t="s">
        <v>2775</v>
      </c>
      <c r="H1934" t="s">
        <v>5994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5967</v>
      </c>
      <c r="C1935" t="s">
        <v>5968</v>
      </c>
      <c r="D1935" t="s">
        <v>2775</v>
      </c>
      <c r="E1935" t="s">
        <v>5995</v>
      </c>
      <c r="F1935" t="s">
        <v>5996</v>
      </c>
      <c r="G1935" t="s">
        <v>2775</v>
      </c>
      <c r="H1935" t="s">
        <v>5996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5967</v>
      </c>
      <c r="C1936" t="s">
        <v>5968</v>
      </c>
      <c r="D1936" t="s">
        <v>2775</v>
      </c>
      <c r="E1936" t="s">
        <v>5997</v>
      </c>
      <c r="F1936" t="s">
        <v>5998</v>
      </c>
      <c r="G1936" t="s">
        <v>2775</v>
      </c>
      <c r="H1936" t="s">
        <v>5999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5967</v>
      </c>
      <c r="C1937" t="s">
        <v>5968</v>
      </c>
      <c r="D1937" t="s">
        <v>2775</v>
      </c>
      <c r="E1937" t="s">
        <v>6000</v>
      </c>
      <c r="F1937" t="s">
        <v>6001</v>
      </c>
      <c r="G1937" t="s">
        <v>2775</v>
      </c>
      <c r="H1937" t="s">
        <v>6002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5967</v>
      </c>
      <c r="C1938" t="s">
        <v>5968</v>
      </c>
      <c r="D1938" t="s">
        <v>2775</v>
      </c>
      <c r="E1938" t="s">
        <v>6003</v>
      </c>
      <c r="F1938" t="s">
        <v>6004</v>
      </c>
      <c r="G1938" t="s">
        <v>2775</v>
      </c>
      <c r="H1938" t="s">
        <v>6005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6006</v>
      </c>
      <c r="D1939" t="s">
        <v>2775</v>
      </c>
      <c r="F1939" t="s">
        <v>6007</v>
      </c>
      <c r="G1939" t="s">
        <v>2775</v>
      </c>
      <c r="H1939" t="s">
        <v>6007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6006</v>
      </c>
      <c r="D1940" t="s">
        <v>2775</v>
      </c>
      <c r="F1940" t="s">
        <v>6008</v>
      </c>
      <c r="G1940" t="s">
        <v>2775</v>
      </c>
      <c r="H1940" t="s">
        <v>6008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6006</v>
      </c>
      <c r="D1941" t="s">
        <v>2775</v>
      </c>
      <c r="F1941" t="s">
        <v>6009</v>
      </c>
      <c r="G1941" t="s">
        <v>2775</v>
      </c>
      <c r="H1941" t="s">
        <v>6009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6006</v>
      </c>
      <c r="D1942" t="s">
        <v>2775</v>
      </c>
      <c r="F1942" t="s">
        <v>6010</v>
      </c>
      <c r="G1942" t="s">
        <v>2775</v>
      </c>
      <c r="H1942" t="s">
        <v>6010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6006</v>
      </c>
      <c r="D1943" t="s">
        <v>2775</v>
      </c>
      <c r="F1943" t="s">
        <v>6011</v>
      </c>
      <c r="G1943" t="s">
        <v>2775</v>
      </c>
      <c r="H1943" t="s">
        <v>6011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6006</v>
      </c>
      <c r="D1944" t="s">
        <v>2775</v>
      </c>
      <c r="F1944" t="s">
        <v>6012</v>
      </c>
      <c r="G1944" t="s">
        <v>2775</v>
      </c>
      <c r="H1944" t="s">
        <v>6012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6006</v>
      </c>
      <c r="D1945" t="s">
        <v>2775</v>
      </c>
      <c r="F1945" t="s">
        <v>6013</v>
      </c>
      <c r="G1945" t="s">
        <v>2775</v>
      </c>
      <c r="H1945" t="s">
        <v>6013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6006</v>
      </c>
      <c r="D1946" t="s">
        <v>4433</v>
      </c>
      <c r="F1946" t="s">
        <v>6007</v>
      </c>
      <c r="G1946" t="s">
        <v>4433</v>
      </c>
      <c r="H1946" t="s">
        <v>6007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6006</v>
      </c>
      <c r="D1947" t="s">
        <v>4433</v>
      </c>
      <c r="F1947" t="s">
        <v>6014</v>
      </c>
      <c r="G1947" t="s">
        <v>4433</v>
      </c>
      <c r="H1947" t="s">
        <v>6014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6006</v>
      </c>
      <c r="D1948" t="s">
        <v>4433</v>
      </c>
      <c r="F1948" t="s">
        <v>6008</v>
      </c>
      <c r="G1948" t="s">
        <v>4433</v>
      </c>
      <c r="H1948" t="s">
        <v>6008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6006</v>
      </c>
      <c r="D1949" t="s">
        <v>4433</v>
      </c>
      <c r="F1949" t="s">
        <v>6015</v>
      </c>
      <c r="G1949" t="s">
        <v>4433</v>
      </c>
      <c r="H1949" t="s">
        <v>6015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6006</v>
      </c>
      <c r="D1950" t="s">
        <v>4433</v>
      </c>
      <c r="F1950" t="s">
        <v>6016</v>
      </c>
      <c r="G1950" t="s">
        <v>4433</v>
      </c>
      <c r="H1950" t="s">
        <v>6016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6006</v>
      </c>
      <c r="D1951" t="s">
        <v>4433</v>
      </c>
      <c r="F1951" t="s">
        <v>6017</v>
      </c>
      <c r="G1951" t="s">
        <v>4433</v>
      </c>
      <c r="H1951" t="s">
        <v>6017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6006</v>
      </c>
      <c r="D1952" t="s">
        <v>4433</v>
      </c>
      <c r="F1952" t="s">
        <v>6018</v>
      </c>
      <c r="G1952" t="s">
        <v>4433</v>
      </c>
      <c r="H1952" t="s">
        <v>6018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6006</v>
      </c>
      <c r="D1953" t="s">
        <v>4433</v>
      </c>
      <c r="F1953" t="s">
        <v>6009</v>
      </c>
      <c r="G1953" t="s">
        <v>4433</v>
      </c>
      <c r="H1953" t="s">
        <v>6009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6006</v>
      </c>
      <c r="D1954" t="s">
        <v>4433</v>
      </c>
      <c r="F1954" t="s">
        <v>6019</v>
      </c>
      <c r="G1954" t="s">
        <v>4433</v>
      </c>
      <c r="H1954" t="s">
        <v>6019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6006</v>
      </c>
      <c r="D1955" t="s">
        <v>4433</v>
      </c>
      <c r="F1955" t="s">
        <v>6020</v>
      </c>
      <c r="G1955" t="s">
        <v>4433</v>
      </c>
      <c r="H1955" t="s">
        <v>6020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6006</v>
      </c>
      <c r="D1956" t="s">
        <v>4433</v>
      </c>
      <c r="F1956" t="s">
        <v>6021</v>
      </c>
      <c r="G1956" t="s">
        <v>4433</v>
      </c>
      <c r="H1956" t="s">
        <v>6021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6006</v>
      </c>
      <c r="D1957" t="s">
        <v>4433</v>
      </c>
      <c r="F1957" t="s">
        <v>6022</v>
      </c>
      <c r="G1957" t="s">
        <v>4433</v>
      </c>
      <c r="H1957" t="s">
        <v>6022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6006</v>
      </c>
      <c r="D1958" t="s">
        <v>4433</v>
      </c>
      <c r="F1958" t="s">
        <v>6023</v>
      </c>
      <c r="G1958" t="s">
        <v>4433</v>
      </c>
      <c r="H1958" t="s">
        <v>6023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6006</v>
      </c>
      <c r="D1959" t="s">
        <v>4433</v>
      </c>
      <c r="F1959" t="s">
        <v>6024</v>
      </c>
      <c r="G1959" t="s">
        <v>4433</v>
      </c>
      <c r="H1959" t="s">
        <v>6024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6006</v>
      </c>
      <c r="D1960" t="s">
        <v>4433</v>
      </c>
      <c r="F1960" t="s">
        <v>6025</v>
      </c>
      <c r="G1960" t="s">
        <v>4433</v>
      </c>
      <c r="H1960" t="s">
        <v>6025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6006</v>
      </c>
      <c r="D1961" t="s">
        <v>4433</v>
      </c>
      <c r="F1961" t="s">
        <v>6026</v>
      </c>
      <c r="G1961" t="s">
        <v>4433</v>
      </c>
      <c r="H1961" t="s">
        <v>6026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6006</v>
      </c>
      <c r="D1962" t="s">
        <v>4433</v>
      </c>
      <c r="F1962" t="s">
        <v>6027</v>
      </c>
      <c r="G1962" t="s">
        <v>4433</v>
      </c>
      <c r="H1962" t="s">
        <v>6027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6006</v>
      </c>
      <c r="D1963" t="s">
        <v>4433</v>
      </c>
      <c r="F1963" t="s">
        <v>6028</v>
      </c>
      <c r="G1963" t="s">
        <v>4433</v>
      </c>
      <c r="H1963" t="s">
        <v>6028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6006</v>
      </c>
      <c r="D1964" t="s">
        <v>4433</v>
      </c>
      <c r="F1964" t="s">
        <v>6029</v>
      </c>
      <c r="G1964" t="s">
        <v>4433</v>
      </c>
      <c r="H1964" t="s">
        <v>6029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6006</v>
      </c>
      <c r="D1965" t="s">
        <v>4433</v>
      </c>
      <c r="F1965" t="s">
        <v>6030</v>
      </c>
      <c r="G1965" t="s">
        <v>4433</v>
      </c>
      <c r="H1965" t="s">
        <v>6030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6006</v>
      </c>
      <c r="D1966" t="s">
        <v>4433</v>
      </c>
      <c r="F1966" t="s">
        <v>6031</v>
      </c>
      <c r="G1966" t="s">
        <v>4433</v>
      </c>
      <c r="H1966" t="s">
        <v>6031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6006</v>
      </c>
      <c r="D1967" t="s">
        <v>4433</v>
      </c>
      <c r="F1967" t="s">
        <v>6011</v>
      </c>
      <c r="G1967" t="s">
        <v>4433</v>
      </c>
      <c r="H1967" t="s">
        <v>6011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6006</v>
      </c>
      <c r="D1968" t="s">
        <v>4433</v>
      </c>
      <c r="F1968" t="s">
        <v>6012</v>
      </c>
      <c r="G1968" t="s">
        <v>4433</v>
      </c>
      <c r="H1968" t="s">
        <v>6012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6006</v>
      </c>
      <c r="D1969" t="s">
        <v>4433</v>
      </c>
      <c r="F1969" t="s">
        <v>6013</v>
      </c>
      <c r="G1969" t="s">
        <v>4433</v>
      </c>
      <c r="H1969" t="s">
        <v>6013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6006</v>
      </c>
      <c r="D1970" t="s">
        <v>4433</v>
      </c>
      <c r="F1970" t="s">
        <v>6032</v>
      </c>
      <c r="G1970" t="s">
        <v>4433</v>
      </c>
      <c r="H1970" t="s">
        <v>6032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6033</v>
      </c>
      <c r="C1971" t="s">
        <v>6034</v>
      </c>
      <c r="D1971" t="s">
        <v>595</v>
      </c>
      <c r="E1971" t="s">
        <v>6035</v>
      </c>
      <c r="F1971" t="s">
        <v>6036</v>
      </c>
      <c r="G1971" t="s">
        <v>595</v>
      </c>
      <c r="H1971" t="s">
        <v>6037</v>
      </c>
      <c r="I1971" t="s">
        <v>598</v>
      </c>
      <c r="J1971">
        <v>8826996989.2665806</v>
      </c>
      <c r="K1971">
        <v>4.8099999999999996</v>
      </c>
      <c r="L1971" t="s">
        <v>6038</v>
      </c>
      <c r="M1971" t="s">
        <v>6039</v>
      </c>
    </row>
    <row r="1972" spans="1:13" x14ac:dyDescent="0.4">
      <c r="A1972">
        <v>210000253</v>
      </c>
      <c r="B1972" t="s">
        <v>6033</v>
      </c>
      <c r="C1972" t="s">
        <v>6034</v>
      </c>
      <c r="D1972" t="s">
        <v>595</v>
      </c>
      <c r="E1972" t="s">
        <v>6040</v>
      </c>
      <c r="F1972" t="s">
        <v>6041</v>
      </c>
      <c r="G1972" t="s">
        <v>595</v>
      </c>
      <c r="H1972" t="s">
        <v>6037</v>
      </c>
      <c r="I1972" t="s">
        <v>598</v>
      </c>
      <c r="J1972">
        <v>9126414186.4282608</v>
      </c>
      <c r="K1972">
        <v>3.5</v>
      </c>
      <c r="L1972" t="s">
        <v>6038</v>
      </c>
      <c r="M1972" t="s">
        <v>6039</v>
      </c>
    </row>
    <row r="1973" spans="1:13" x14ac:dyDescent="0.4">
      <c r="A1973">
        <v>210000253</v>
      </c>
      <c r="B1973" t="s">
        <v>6033</v>
      </c>
      <c r="C1973" t="s">
        <v>6034</v>
      </c>
      <c r="D1973" t="s">
        <v>595</v>
      </c>
      <c r="E1973" t="s">
        <v>5163</v>
      </c>
      <c r="F1973" t="s">
        <v>6042</v>
      </c>
      <c r="G1973" t="s">
        <v>595</v>
      </c>
      <c r="H1973" t="s">
        <v>6037</v>
      </c>
      <c r="I1973" t="s">
        <v>598</v>
      </c>
      <c r="J1973">
        <v>75605678.040827096</v>
      </c>
      <c r="K1973">
        <v>3.5</v>
      </c>
      <c r="L1973" t="s">
        <v>6038</v>
      </c>
      <c r="M1973" t="s">
        <v>6043</v>
      </c>
    </row>
    <row r="1974" spans="1:13" x14ac:dyDescent="0.4">
      <c r="A1974">
        <v>210000253</v>
      </c>
      <c r="B1974" t="s">
        <v>6033</v>
      </c>
      <c r="C1974" t="s">
        <v>6034</v>
      </c>
      <c r="D1974" t="s">
        <v>2775</v>
      </c>
      <c r="E1974" t="s">
        <v>6044</v>
      </c>
      <c r="F1974" t="s">
        <v>6037</v>
      </c>
      <c r="G1974" t="s">
        <v>2775</v>
      </c>
      <c r="H1974" t="s">
        <v>6045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6046</v>
      </c>
      <c r="D1975" t="s">
        <v>2775</v>
      </c>
      <c r="F1975" t="s">
        <v>6047</v>
      </c>
      <c r="G1975" t="s">
        <v>2775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6046</v>
      </c>
      <c r="D1976" t="s">
        <v>2775</v>
      </c>
      <c r="F1976" t="s">
        <v>6048</v>
      </c>
      <c r="G1976" t="s">
        <v>2775</v>
      </c>
      <c r="H1976" t="s">
        <v>6048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6046</v>
      </c>
      <c r="D1977" t="s">
        <v>2775</v>
      </c>
      <c r="F1977" t="s">
        <v>6049</v>
      </c>
      <c r="G1977" t="s">
        <v>2775</v>
      </c>
      <c r="H1977" t="s">
        <v>6049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6046</v>
      </c>
      <c r="D1978" t="s">
        <v>2775</v>
      </c>
      <c r="F1978" t="s">
        <v>6050</v>
      </c>
      <c r="G1978" t="s">
        <v>2775</v>
      </c>
      <c r="H1978" t="s">
        <v>6050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6046</v>
      </c>
      <c r="D1979" t="s">
        <v>2775</v>
      </c>
      <c r="F1979" t="s">
        <v>6051</v>
      </c>
      <c r="G1979" t="s">
        <v>2775</v>
      </c>
      <c r="H1979" t="s">
        <v>6051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6046</v>
      </c>
      <c r="D1980" t="s">
        <v>2775</v>
      </c>
      <c r="F1980" t="s">
        <v>6052</v>
      </c>
      <c r="G1980" t="s">
        <v>2775</v>
      </c>
      <c r="H1980" t="s">
        <v>6052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6046</v>
      </c>
      <c r="D1981" t="s">
        <v>2775</v>
      </c>
      <c r="F1981" t="s">
        <v>6053</v>
      </c>
      <c r="G1981" t="s">
        <v>2775</v>
      </c>
      <c r="H1981" t="s">
        <v>6053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6046</v>
      </c>
      <c r="D1982" t="s">
        <v>2775</v>
      </c>
      <c r="F1982" t="s">
        <v>6054</v>
      </c>
      <c r="G1982" t="s">
        <v>2775</v>
      </c>
      <c r="H1982" t="s">
        <v>6054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6046</v>
      </c>
      <c r="D1983" t="s">
        <v>2775</v>
      </c>
      <c r="F1983" t="s">
        <v>6055</v>
      </c>
      <c r="G1983" t="s">
        <v>2775</v>
      </c>
      <c r="H1983" t="s">
        <v>6055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6046</v>
      </c>
      <c r="D1984" t="s">
        <v>2775</v>
      </c>
      <c r="F1984" t="s">
        <v>6056</v>
      </c>
      <c r="G1984" t="s">
        <v>2775</v>
      </c>
      <c r="H1984" t="s">
        <v>6056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6046</v>
      </c>
      <c r="D1985" t="s">
        <v>2775</v>
      </c>
      <c r="F1985" t="s">
        <v>6057</v>
      </c>
      <c r="G1985" t="s">
        <v>2775</v>
      </c>
      <c r="H1985" t="s">
        <v>6057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6046</v>
      </c>
      <c r="D1986" t="s">
        <v>2775</v>
      </c>
      <c r="F1986" t="s">
        <v>4759</v>
      </c>
      <c r="G1986" t="s">
        <v>2775</v>
      </c>
      <c r="H1986" t="s">
        <v>4759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6046</v>
      </c>
      <c r="D1987" t="s">
        <v>2775</v>
      </c>
      <c r="F1987" t="s">
        <v>6058</v>
      </c>
      <c r="G1987" t="s">
        <v>2775</v>
      </c>
      <c r="H1987" t="s">
        <v>6058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6046</v>
      </c>
      <c r="D1988" t="s">
        <v>2775</v>
      </c>
      <c r="F1988" t="s">
        <v>6059</v>
      </c>
      <c r="G1988" t="s">
        <v>2775</v>
      </c>
      <c r="H1988" t="s">
        <v>6059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6046</v>
      </c>
      <c r="D1989" t="s">
        <v>2775</v>
      </c>
      <c r="F1989" t="s">
        <v>6060</v>
      </c>
      <c r="G1989" t="s">
        <v>2775</v>
      </c>
      <c r="H1989" t="s">
        <v>6060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6046</v>
      </c>
      <c r="D1990" t="s">
        <v>2775</v>
      </c>
      <c r="F1990" t="s">
        <v>6061</v>
      </c>
      <c r="G1990" t="s">
        <v>2775</v>
      </c>
      <c r="H1990" t="s">
        <v>6061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6046</v>
      </c>
      <c r="D1991" t="s">
        <v>2775</v>
      </c>
      <c r="F1991" t="s">
        <v>6062</v>
      </c>
      <c r="G1991" t="s">
        <v>2775</v>
      </c>
      <c r="H1991" t="s">
        <v>6062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6046</v>
      </c>
      <c r="D1992" t="s">
        <v>2775</v>
      </c>
      <c r="F1992" t="s">
        <v>6063</v>
      </c>
      <c r="G1992" t="s">
        <v>2775</v>
      </c>
      <c r="H1992" t="s">
        <v>6063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6046</v>
      </c>
      <c r="D1993" t="s">
        <v>2775</v>
      </c>
      <c r="F1993" t="s">
        <v>6064</v>
      </c>
      <c r="G1993" t="s">
        <v>2775</v>
      </c>
      <c r="H1993" t="s">
        <v>6064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6046</v>
      </c>
      <c r="D1994" t="s">
        <v>2775</v>
      </c>
      <c r="F1994" t="s">
        <v>6065</v>
      </c>
      <c r="G1994" t="s">
        <v>2775</v>
      </c>
      <c r="H1994" t="s">
        <v>6065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6046</v>
      </c>
      <c r="D1995" t="s">
        <v>2775</v>
      </c>
      <c r="F1995" t="s">
        <v>6066</v>
      </c>
      <c r="G1995" t="s">
        <v>2775</v>
      </c>
      <c r="H1995" t="s">
        <v>6066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6046</v>
      </c>
      <c r="D1996" t="s">
        <v>2775</v>
      </c>
      <c r="F1996" t="s">
        <v>6067</v>
      </c>
      <c r="G1996" t="s">
        <v>2775</v>
      </c>
      <c r="H1996" t="s">
        <v>6067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6046</v>
      </c>
      <c r="D1997" t="s">
        <v>2775</v>
      </c>
      <c r="F1997" t="s">
        <v>6068</v>
      </c>
      <c r="G1997" t="s">
        <v>2775</v>
      </c>
      <c r="H1997" t="s">
        <v>6068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6046</v>
      </c>
      <c r="D1998" t="s">
        <v>2775</v>
      </c>
      <c r="F1998" t="s">
        <v>6069</v>
      </c>
      <c r="G1998" t="s">
        <v>2775</v>
      </c>
      <c r="H1998" t="s">
        <v>6069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6070</v>
      </c>
      <c r="C1999" t="s">
        <v>6071</v>
      </c>
      <c r="D1999" t="s">
        <v>595</v>
      </c>
      <c r="E1999" t="s">
        <v>6072</v>
      </c>
      <c r="F1999" t="s">
        <v>6073</v>
      </c>
      <c r="G1999" t="s">
        <v>595</v>
      </c>
      <c r="H1999" t="s">
        <v>6074</v>
      </c>
      <c r="I1999" t="s">
        <v>598</v>
      </c>
      <c r="J1999">
        <v>7773523604.3986197</v>
      </c>
      <c r="K1999">
        <v>4.95</v>
      </c>
      <c r="L1999" t="s">
        <v>3779</v>
      </c>
      <c r="M1999" t="s">
        <v>6075</v>
      </c>
    </row>
    <row r="2000" spans="1:13" x14ac:dyDescent="0.4">
      <c r="A2000">
        <v>210000271</v>
      </c>
      <c r="B2000" t="s">
        <v>6070</v>
      </c>
      <c r="C2000" t="s">
        <v>6071</v>
      </c>
      <c r="D2000" t="s">
        <v>595</v>
      </c>
      <c r="E2000" t="s">
        <v>6076</v>
      </c>
      <c r="F2000" t="s">
        <v>6077</v>
      </c>
      <c r="G2000" t="s">
        <v>595</v>
      </c>
      <c r="H2000" t="s">
        <v>6074</v>
      </c>
      <c r="I2000" t="s">
        <v>598</v>
      </c>
      <c r="J2000">
        <v>392363636.36540198</v>
      </c>
      <c r="K2000">
        <v>4.95</v>
      </c>
      <c r="L2000" t="s">
        <v>3779</v>
      </c>
      <c r="M2000" t="s">
        <v>6075</v>
      </c>
    </row>
    <row r="2001" spans="1:13" x14ac:dyDescent="0.4">
      <c r="A2001">
        <v>210000271</v>
      </c>
      <c r="B2001" t="s">
        <v>6070</v>
      </c>
      <c r="C2001" t="s">
        <v>6071</v>
      </c>
      <c r="D2001" t="s">
        <v>595</v>
      </c>
      <c r="E2001" t="s">
        <v>6078</v>
      </c>
      <c r="F2001" t="s">
        <v>6079</v>
      </c>
      <c r="G2001" t="s">
        <v>595</v>
      </c>
      <c r="H2001" t="s">
        <v>6074</v>
      </c>
      <c r="I2001" t="s">
        <v>598</v>
      </c>
      <c r="J2001">
        <v>4363636363.6560001</v>
      </c>
      <c r="K2001">
        <v>4.95</v>
      </c>
      <c r="L2001" t="s">
        <v>3779</v>
      </c>
      <c r="M2001" t="s">
        <v>6075</v>
      </c>
    </row>
    <row r="2002" spans="1:13" x14ac:dyDescent="0.4">
      <c r="A2002">
        <v>210000271</v>
      </c>
      <c r="B2002" t="s">
        <v>6070</v>
      </c>
      <c r="C2002" t="s">
        <v>6071</v>
      </c>
      <c r="D2002" t="s">
        <v>595</v>
      </c>
      <c r="E2002" t="s">
        <v>6080</v>
      </c>
      <c r="F2002" t="s">
        <v>6081</v>
      </c>
      <c r="G2002" t="s">
        <v>595</v>
      </c>
      <c r="H2002" t="s">
        <v>6074</v>
      </c>
      <c r="I2002" t="s">
        <v>598</v>
      </c>
      <c r="J2002">
        <v>6909090909.1219997</v>
      </c>
      <c r="K2002">
        <v>4.95</v>
      </c>
      <c r="L2002" t="s">
        <v>3779</v>
      </c>
      <c r="M2002" t="s">
        <v>6075</v>
      </c>
    </row>
    <row r="2003" spans="1:13" x14ac:dyDescent="0.4">
      <c r="A2003">
        <v>210000271</v>
      </c>
      <c r="B2003" t="s">
        <v>6070</v>
      </c>
      <c r="C2003" t="s">
        <v>6071</v>
      </c>
      <c r="D2003" t="s">
        <v>595</v>
      </c>
      <c r="E2003" t="s">
        <v>6082</v>
      </c>
      <c r="F2003" t="s">
        <v>6083</v>
      </c>
      <c r="G2003" t="s">
        <v>595</v>
      </c>
      <c r="H2003" t="s">
        <v>6074</v>
      </c>
      <c r="I2003" t="s">
        <v>598</v>
      </c>
      <c r="J2003">
        <v>3272727272.7420001</v>
      </c>
      <c r="K2003">
        <v>4.95</v>
      </c>
      <c r="L2003" t="s">
        <v>3779</v>
      </c>
      <c r="M2003" t="s">
        <v>6075</v>
      </c>
    </row>
    <row r="2004" spans="1:13" x14ac:dyDescent="0.4">
      <c r="A2004">
        <v>210000271</v>
      </c>
      <c r="B2004" t="s">
        <v>6070</v>
      </c>
      <c r="C2004" t="s">
        <v>6071</v>
      </c>
      <c r="D2004" t="s">
        <v>595</v>
      </c>
      <c r="E2004" t="s">
        <v>6084</v>
      </c>
      <c r="F2004" t="s">
        <v>6085</v>
      </c>
      <c r="G2004" t="s">
        <v>595</v>
      </c>
      <c r="H2004" t="s">
        <v>6074</v>
      </c>
      <c r="I2004" t="s">
        <v>598</v>
      </c>
      <c r="J2004">
        <v>2036363636.3728001</v>
      </c>
      <c r="K2004">
        <v>4.95</v>
      </c>
      <c r="L2004" t="s">
        <v>3779</v>
      </c>
      <c r="M2004" t="s">
        <v>6075</v>
      </c>
    </row>
    <row r="2005" spans="1:13" x14ac:dyDescent="0.4">
      <c r="A2005">
        <v>210000271</v>
      </c>
      <c r="B2005" t="s">
        <v>6070</v>
      </c>
      <c r="C2005" t="s">
        <v>6071</v>
      </c>
      <c r="D2005" t="s">
        <v>595</v>
      </c>
      <c r="E2005" t="s">
        <v>6086</v>
      </c>
      <c r="F2005" t="s">
        <v>6087</v>
      </c>
      <c r="G2005" t="s">
        <v>595</v>
      </c>
      <c r="H2005" t="s">
        <v>6074</v>
      </c>
      <c r="I2005" t="s">
        <v>598</v>
      </c>
      <c r="J2005">
        <v>1272727272.733</v>
      </c>
      <c r="K2005">
        <v>4.95</v>
      </c>
      <c r="L2005" t="s">
        <v>3779</v>
      </c>
      <c r="M2005" t="s">
        <v>6075</v>
      </c>
    </row>
    <row r="2006" spans="1:13" x14ac:dyDescent="0.4">
      <c r="A2006">
        <v>210000271</v>
      </c>
      <c r="B2006" t="s">
        <v>6070</v>
      </c>
      <c r="C2006" t="s">
        <v>6071</v>
      </c>
      <c r="D2006" t="s">
        <v>595</v>
      </c>
      <c r="E2006" t="s">
        <v>6088</v>
      </c>
      <c r="F2006" t="s">
        <v>6089</v>
      </c>
      <c r="G2006" t="s">
        <v>595</v>
      </c>
      <c r="H2006" t="s">
        <v>6074</v>
      </c>
      <c r="I2006" t="s">
        <v>598</v>
      </c>
      <c r="J2006">
        <v>436363636.36559999</v>
      </c>
      <c r="K2006">
        <v>4.95</v>
      </c>
      <c r="L2006" t="s">
        <v>3779</v>
      </c>
      <c r="M2006" t="s">
        <v>6075</v>
      </c>
    </row>
    <row r="2007" spans="1:13" x14ac:dyDescent="0.4">
      <c r="A2007">
        <v>210000271</v>
      </c>
      <c r="B2007" t="s">
        <v>6070</v>
      </c>
      <c r="C2007" t="s">
        <v>6071</v>
      </c>
      <c r="D2007" t="s">
        <v>595</v>
      </c>
      <c r="E2007" t="s">
        <v>6090</v>
      </c>
      <c r="F2007" t="s">
        <v>6091</v>
      </c>
      <c r="G2007" t="s">
        <v>595</v>
      </c>
      <c r="H2007" t="s">
        <v>6074</v>
      </c>
      <c r="I2007" t="s">
        <v>598</v>
      </c>
      <c r="J2007">
        <v>472727272.72939998</v>
      </c>
      <c r="K2007">
        <v>4.95</v>
      </c>
      <c r="L2007" t="s">
        <v>3779</v>
      </c>
      <c r="M2007" t="s">
        <v>6075</v>
      </c>
    </row>
    <row r="2008" spans="1:13" x14ac:dyDescent="0.4">
      <c r="A2008">
        <v>210000271</v>
      </c>
      <c r="B2008" t="s">
        <v>6070</v>
      </c>
      <c r="C2008" t="s">
        <v>6071</v>
      </c>
      <c r="D2008" t="s">
        <v>595</v>
      </c>
      <c r="E2008" t="s">
        <v>6092</v>
      </c>
      <c r="F2008" t="s">
        <v>6093</v>
      </c>
      <c r="G2008" t="s">
        <v>595</v>
      </c>
      <c r="H2008" t="s">
        <v>6074</v>
      </c>
      <c r="I2008" t="s">
        <v>598</v>
      </c>
      <c r="J2008">
        <v>400000000.0018</v>
      </c>
      <c r="K2008">
        <v>4.95</v>
      </c>
      <c r="L2008" t="s">
        <v>3779</v>
      </c>
      <c r="M2008" t="s">
        <v>6075</v>
      </c>
    </row>
    <row r="2009" spans="1:13" x14ac:dyDescent="0.4">
      <c r="A2009">
        <v>210000271</v>
      </c>
      <c r="B2009" t="s">
        <v>6070</v>
      </c>
      <c r="C2009" t="s">
        <v>6071</v>
      </c>
      <c r="D2009" t="s">
        <v>595</v>
      </c>
      <c r="E2009" t="s">
        <v>6094</v>
      </c>
      <c r="F2009" t="s">
        <v>6095</v>
      </c>
      <c r="G2009" t="s">
        <v>595</v>
      </c>
      <c r="H2009" t="s">
        <v>6096</v>
      </c>
      <c r="I2009" t="s">
        <v>598</v>
      </c>
      <c r="J2009">
        <v>1244727272.7328701</v>
      </c>
      <c r="K2009">
        <v>5</v>
      </c>
      <c r="L2009" t="s">
        <v>6097</v>
      </c>
      <c r="M2009" t="s">
        <v>6098</v>
      </c>
    </row>
    <row r="2010" spans="1:13" x14ac:dyDescent="0.4">
      <c r="A2010">
        <v>210000271</v>
      </c>
      <c r="B2010" t="s">
        <v>6070</v>
      </c>
      <c r="C2010" t="s">
        <v>6071</v>
      </c>
      <c r="D2010" t="s">
        <v>2775</v>
      </c>
      <c r="E2010" t="s">
        <v>6099</v>
      </c>
      <c r="F2010" t="s">
        <v>6074</v>
      </c>
      <c r="G2010" t="s">
        <v>2775</v>
      </c>
      <c r="H2010" t="s">
        <v>6074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6100</v>
      </c>
      <c r="D2011" t="s">
        <v>595</v>
      </c>
      <c r="E2011" t="s">
        <v>6101</v>
      </c>
      <c r="F2011" t="s">
        <v>6102</v>
      </c>
      <c r="G2011" t="s">
        <v>595</v>
      </c>
      <c r="H2011" t="s">
        <v>6103</v>
      </c>
      <c r="I2011" t="s">
        <v>598</v>
      </c>
      <c r="J2011">
        <v>3736819130.10958</v>
      </c>
      <c r="K2011">
        <v>4.05</v>
      </c>
      <c r="L2011" t="s">
        <v>6104</v>
      </c>
      <c r="M2011" t="s">
        <v>6105</v>
      </c>
    </row>
    <row r="2012" spans="1:13" x14ac:dyDescent="0.4">
      <c r="A2012">
        <v>210000324</v>
      </c>
      <c r="B2012" t="s">
        <v>1701</v>
      </c>
      <c r="C2012" t="s">
        <v>6106</v>
      </c>
      <c r="D2012" t="s">
        <v>4433</v>
      </c>
      <c r="F2012" t="s">
        <v>1701</v>
      </c>
      <c r="G2012" t="s">
        <v>4433</v>
      </c>
      <c r="H2012" t="s">
        <v>6107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6108</v>
      </c>
      <c r="D2013" t="s">
        <v>4433</v>
      </c>
      <c r="F2013" t="s">
        <v>1703</v>
      </c>
      <c r="G2013" t="s">
        <v>4433</v>
      </c>
      <c r="H2013" t="s">
        <v>6107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6109</v>
      </c>
      <c r="D2014" t="s">
        <v>595</v>
      </c>
      <c r="E2014" t="s">
        <v>6110</v>
      </c>
      <c r="F2014" t="s">
        <v>6111</v>
      </c>
      <c r="G2014" t="s">
        <v>595</v>
      </c>
      <c r="H2014" t="s">
        <v>6112</v>
      </c>
      <c r="I2014" t="s">
        <v>733</v>
      </c>
      <c r="J2014">
        <v>13714342121.37649</v>
      </c>
      <c r="K2014">
        <v>4.7</v>
      </c>
      <c r="L2014" t="s">
        <v>6113</v>
      </c>
      <c r="M2014" t="s">
        <v>6114</v>
      </c>
    </row>
    <row r="2015" spans="1:13" x14ac:dyDescent="0.4">
      <c r="A2015">
        <v>210000329</v>
      </c>
      <c r="B2015" t="s">
        <v>1664</v>
      </c>
      <c r="C2015" t="s">
        <v>6109</v>
      </c>
      <c r="D2015" t="s">
        <v>595</v>
      </c>
      <c r="E2015" t="s">
        <v>6115</v>
      </c>
      <c r="F2015" t="s">
        <v>6116</v>
      </c>
      <c r="G2015" t="s">
        <v>595</v>
      </c>
      <c r="H2015" t="s">
        <v>6117</v>
      </c>
      <c r="I2015" t="s">
        <v>3896</v>
      </c>
      <c r="J2015">
        <v>48903770409.200996</v>
      </c>
      <c r="K2015">
        <v>6.3414000000000001</v>
      </c>
      <c r="L2015" t="s">
        <v>6118</v>
      </c>
      <c r="M2015" t="s">
        <v>6119</v>
      </c>
    </row>
    <row r="2016" spans="1:13" x14ac:dyDescent="0.4">
      <c r="A2016">
        <v>210000367</v>
      </c>
      <c r="B2016" t="s">
        <v>6120</v>
      </c>
      <c r="C2016" t="s">
        <v>6121</v>
      </c>
      <c r="D2016" t="s">
        <v>595</v>
      </c>
      <c r="F2016" t="s">
        <v>6122</v>
      </c>
      <c r="G2016" t="s">
        <v>595</v>
      </c>
      <c r="H2016" t="s">
        <v>6122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6120</v>
      </c>
      <c r="C2017" t="s">
        <v>6121</v>
      </c>
      <c r="D2017" t="s">
        <v>595</v>
      </c>
      <c r="F2017" t="s">
        <v>6123</v>
      </c>
      <c r="G2017" t="s">
        <v>595</v>
      </c>
      <c r="H2017" t="s">
        <v>6123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6120</v>
      </c>
      <c r="C2018" t="s">
        <v>6121</v>
      </c>
      <c r="D2018" t="s">
        <v>595</v>
      </c>
      <c r="F2018" t="s">
        <v>6124</v>
      </c>
      <c r="G2018" t="s">
        <v>595</v>
      </c>
      <c r="H2018" t="s">
        <v>6124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6120</v>
      </c>
      <c r="C2019" t="s">
        <v>6121</v>
      </c>
      <c r="D2019" t="s">
        <v>595</v>
      </c>
      <c r="F2019" t="s">
        <v>6125</v>
      </c>
      <c r="G2019" t="s">
        <v>595</v>
      </c>
      <c r="H2019" t="s">
        <v>6125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6120</v>
      </c>
      <c r="C2020" t="s">
        <v>6121</v>
      </c>
      <c r="D2020" t="s">
        <v>595</v>
      </c>
      <c r="F2020" t="s">
        <v>6126</v>
      </c>
      <c r="G2020" t="s">
        <v>595</v>
      </c>
      <c r="H2020" t="s">
        <v>6126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6120</v>
      </c>
      <c r="C2021" t="s">
        <v>6121</v>
      </c>
      <c r="D2021" t="s">
        <v>595</v>
      </c>
      <c r="F2021" t="s">
        <v>6127</v>
      </c>
      <c r="G2021" t="s">
        <v>595</v>
      </c>
      <c r="H2021" t="s">
        <v>6127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6120</v>
      </c>
      <c r="C2022" t="s">
        <v>6121</v>
      </c>
      <c r="D2022" t="s">
        <v>2775</v>
      </c>
      <c r="F2022" t="s">
        <v>6128</v>
      </c>
      <c r="G2022" t="s">
        <v>2775</v>
      </c>
      <c r="H2022" t="s">
        <v>6128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6120</v>
      </c>
      <c r="C2023" t="s">
        <v>6121</v>
      </c>
      <c r="D2023" t="s">
        <v>2775</v>
      </c>
      <c r="F2023" t="s">
        <v>6129</v>
      </c>
      <c r="G2023" t="s">
        <v>2775</v>
      </c>
      <c r="H2023" t="s">
        <v>6129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6130</v>
      </c>
      <c r="C2024" t="s">
        <v>6131</v>
      </c>
      <c r="D2024" t="s">
        <v>595</v>
      </c>
      <c r="E2024" t="s">
        <v>6132</v>
      </c>
      <c r="F2024" t="s">
        <v>6133</v>
      </c>
      <c r="G2024" t="s">
        <v>595</v>
      </c>
      <c r="H2024" t="s">
        <v>6134</v>
      </c>
      <c r="I2024" t="s">
        <v>598</v>
      </c>
      <c r="J2024">
        <v>181651376.14596</v>
      </c>
      <c r="K2024">
        <v>12</v>
      </c>
      <c r="L2024" t="s">
        <v>6135</v>
      </c>
      <c r="M2024" t="s">
        <v>6136</v>
      </c>
    </row>
    <row r="2025" spans="1:13" x14ac:dyDescent="0.4">
      <c r="A2025">
        <v>210000390</v>
      </c>
      <c r="B2025" t="s">
        <v>6130</v>
      </c>
      <c r="C2025" t="s">
        <v>6131</v>
      </c>
      <c r="D2025" t="s">
        <v>595</v>
      </c>
      <c r="E2025" t="s">
        <v>6137</v>
      </c>
      <c r="F2025" t="s">
        <v>6138</v>
      </c>
      <c r="G2025" t="s">
        <v>595</v>
      </c>
      <c r="H2025" t="s">
        <v>6139</v>
      </c>
      <c r="I2025" t="s">
        <v>598</v>
      </c>
      <c r="J2025">
        <v>25962825.687954899</v>
      </c>
      <c r="K2025">
        <v>12</v>
      </c>
      <c r="L2025" t="s">
        <v>6140</v>
      </c>
      <c r="M2025" t="s">
        <v>6136</v>
      </c>
    </row>
    <row r="2026" spans="1:13" x14ac:dyDescent="0.4">
      <c r="A2026">
        <v>210000390</v>
      </c>
      <c r="B2026" t="s">
        <v>6130</v>
      </c>
      <c r="C2026" t="s">
        <v>6131</v>
      </c>
      <c r="D2026" t="s">
        <v>595</v>
      </c>
      <c r="E2026" t="s">
        <v>6141</v>
      </c>
      <c r="F2026" t="s">
        <v>6142</v>
      </c>
      <c r="G2026" t="s">
        <v>595</v>
      </c>
      <c r="H2026" t="s">
        <v>6139</v>
      </c>
      <c r="I2026" t="s">
        <v>598</v>
      </c>
      <c r="J2026">
        <v>20042201834.770901</v>
      </c>
      <c r="K2026">
        <v>4.5</v>
      </c>
      <c r="L2026" t="s">
        <v>6143</v>
      </c>
      <c r="M2026" t="s">
        <v>6144</v>
      </c>
    </row>
    <row r="2027" spans="1:13" x14ac:dyDescent="0.4">
      <c r="A2027">
        <v>210000390</v>
      </c>
      <c r="B2027" t="s">
        <v>6130</v>
      </c>
      <c r="C2027" t="s">
        <v>6131</v>
      </c>
      <c r="D2027" t="s">
        <v>595</v>
      </c>
      <c r="E2027" t="s">
        <v>6145</v>
      </c>
      <c r="F2027" t="s">
        <v>6146</v>
      </c>
      <c r="G2027" t="s">
        <v>595</v>
      </c>
      <c r="H2027" t="s">
        <v>6134</v>
      </c>
      <c r="I2027" t="s">
        <v>598</v>
      </c>
      <c r="J2027">
        <v>3769266055.0286698</v>
      </c>
      <c r="K2027">
        <v>12</v>
      </c>
      <c r="L2027" t="s">
        <v>6135</v>
      </c>
      <c r="M2027" t="s">
        <v>6136</v>
      </c>
    </row>
    <row r="2028" spans="1:13" x14ac:dyDescent="0.4">
      <c r="A2028">
        <v>210000390</v>
      </c>
      <c r="B2028" t="s">
        <v>6130</v>
      </c>
      <c r="C2028" t="s">
        <v>6131</v>
      </c>
      <c r="D2028" t="s">
        <v>595</v>
      </c>
      <c r="E2028" t="s">
        <v>6147</v>
      </c>
      <c r="F2028" t="s">
        <v>6148</v>
      </c>
      <c r="G2028" t="s">
        <v>595</v>
      </c>
      <c r="H2028" t="s">
        <v>6139</v>
      </c>
      <c r="I2028" t="s">
        <v>598</v>
      </c>
      <c r="J2028">
        <v>27066509.174188402</v>
      </c>
      <c r="K2028">
        <v>12</v>
      </c>
      <c r="L2028" t="s">
        <v>6140</v>
      </c>
      <c r="M2028" t="s">
        <v>6136</v>
      </c>
    </row>
    <row r="2029" spans="1:13" x14ac:dyDescent="0.4">
      <c r="A2029">
        <v>210000390</v>
      </c>
      <c r="B2029" t="s">
        <v>6130</v>
      </c>
      <c r="C2029" t="s">
        <v>6131</v>
      </c>
      <c r="D2029" t="s">
        <v>595</v>
      </c>
      <c r="E2029" t="s">
        <v>6149</v>
      </c>
      <c r="F2029" t="s">
        <v>6150</v>
      </c>
      <c r="G2029" t="s">
        <v>595</v>
      </c>
      <c r="H2029" t="s">
        <v>6139</v>
      </c>
      <c r="I2029" t="s">
        <v>598</v>
      </c>
      <c r="J2029">
        <v>425311568.80539799</v>
      </c>
      <c r="K2029">
        <v>12</v>
      </c>
      <c r="L2029" t="s">
        <v>6140</v>
      </c>
      <c r="M2029" t="s">
        <v>6136</v>
      </c>
    </row>
    <row r="2030" spans="1:13" x14ac:dyDescent="0.4">
      <c r="A2030">
        <v>210000390</v>
      </c>
      <c r="B2030" t="s">
        <v>6130</v>
      </c>
      <c r="C2030" t="s">
        <v>6131</v>
      </c>
      <c r="D2030" t="s">
        <v>595</v>
      </c>
      <c r="E2030" t="s">
        <v>6151</v>
      </c>
      <c r="F2030" t="s">
        <v>6152</v>
      </c>
      <c r="G2030" t="s">
        <v>595</v>
      </c>
      <c r="H2030" t="s">
        <v>6134</v>
      </c>
      <c r="I2030" t="s">
        <v>598</v>
      </c>
      <c r="J2030">
        <v>514678899.08021998</v>
      </c>
      <c r="K2030">
        <v>12</v>
      </c>
      <c r="L2030" t="s">
        <v>6135</v>
      </c>
      <c r="M2030" t="s">
        <v>6136</v>
      </c>
    </row>
    <row r="2031" spans="1:13" x14ac:dyDescent="0.4">
      <c r="A2031">
        <v>210000390</v>
      </c>
      <c r="B2031" t="s">
        <v>6130</v>
      </c>
      <c r="C2031" t="s">
        <v>6131</v>
      </c>
      <c r="D2031" t="s">
        <v>595</v>
      </c>
      <c r="E2031" t="s">
        <v>6153</v>
      </c>
      <c r="F2031" t="s">
        <v>6154</v>
      </c>
      <c r="G2031" t="s">
        <v>595</v>
      </c>
      <c r="H2031" t="s">
        <v>6139</v>
      </c>
      <c r="I2031" t="s">
        <v>598</v>
      </c>
      <c r="J2031">
        <v>817241518.34489405</v>
      </c>
      <c r="K2031">
        <v>12</v>
      </c>
      <c r="L2031" t="s">
        <v>6140</v>
      </c>
      <c r="M2031" t="s">
        <v>6136</v>
      </c>
    </row>
    <row r="2032" spans="1:13" x14ac:dyDescent="0.4">
      <c r="A2032">
        <v>210000390</v>
      </c>
      <c r="B2032" t="s">
        <v>6130</v>
      </c>
      <c r="C2032" t="s">
        <v>6131</v>
      </c>
      <c r="D2032" t="s">
        <v>595</v>
      </c>
      <c r="E2032" t="s">
        <v>6155</v>
      </c>
      <c r="F2032" t="s">
        <v>6156</v>
      </c>
      <c r="G2032" t="s">
        <v>595</v>
      </c>
      <c r="H2032" t="s">
        <v>6139</v>
      </c>
      <c r="I2032" t="s">
        <v>598</v>
      </c>
      <c r="J2032">
        <v>24885027.522822201</v>
      </c>
      <c r="K2032">
        <v>12</v>
      </c>
      <c r="L2032" t="s">
        <v>6140</v>
      </c>
      <c r="M2032" t="s">
        <v>6136</v>
      </c>
    </row>
    <row r="2033" spans="1:13" x14ac:dyDescent="0.4">
      <c r="A2033">
        <v>210000390</v>
      </c>
      <c r="B2033" t="s">
        <v>6130</v>
      </c>
      <c r="C2033" t="s">
        <v>6131</v>
      </c>
      <c r="D2033" t="s">
        <v>2775</v>
      </c>
      <c r="E2033" t="s">
        <v>6157</v>
      </c>
      <c r="F2033" t="s">
        <v>6158</v>
      </c>
      <c r="G2033" t="s">
        <v>2775</v>
      </c>
      <c r="H2033" t="s">
        <v>6159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6130</v>
      </c>
      <c r="C2034" t="s">
        <v>6131</v>
      </c>
      <c r="D2034" t="s">
        <v>2775</v>
      </c>
      <c r="E2034" t="s">
        <v>6160</v>
      </c>
      <c r="F2034" t="s">
        <v>6159</v>
      </c>
      <c r="G2034" t="s">
        <v>2775</v>
      </c>
      <c r="H2034" t="s">
        <v>6159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6161</v>
      </c>
      <c r="C2035" t="s">
        <v>6162</v>
      </c>
      <c r="D2035" t="s">
        <v>595</v>
      </c>
      <c r="E2035" t="s">
        <v>6163</v>
      </c>
      <c r="F2035" t="s">
        <v>6164</v>
      </c>
      <c r="G2035" t="s">
        <v>595</v>
      </c>
      <c r="H2035" t="s">
        <v>6134</v>
      </c>
      <c r="I2035" t="s">
        <v>598</v>
      </c>
      <c r="J2035">
        <v>491586207.11243999</v>
      </c>
      <c r="K2035">
        <v>4.5</v>
      </c>
      <c r="L2035" t="s">
        <v>6143</v>
      </c>
      <c r="M2035" t="s">
        <v>6144</v>
      </c>
    </row>
    <row r="2036" spans="1:13" x14ac:dyDescent="0.4">
      <c r="A2036">
        <v>210000391</v>
      </c>
      <c r="B2036" t="s">
        <v>6161</v>
      </c>
      <c r="C2036" t="s">
        <v>6162</v>
      </c>
      <c r="D2036" t="s">
        <v>595</v>
      </c>
      <c r="E2036" t="s">
        <v>6165</v>
      </c>
      <c r="F2036" t="s">
        <v>6166</v>
      </c>
      <c r="G2036" t="s">
        <v>595</v>
      </c>
      <c r="H2036" t="s">
        <v>6134</v>
      </c>
      <c r="I2036" t="s">
        <v>598</v>
      </c>
      <c r="J2036">
        <v>700137931.34195995</v>
      </c>
      <c r="K2036">
        <v>4.5</v>
      </c>
      <c r="L2036" t="s">
        <v>6143</v>
      </c>
      <c r="M2036" t="s">
        <v>6144</v>
      </c>
    </row>
    <row r="2037" spans="1:13" x14ac:dyDescent="0.4">
      <c r="A2037">
        <v>210000391</v>
      </c>
      <c r="B2037" t="s">
        <v>6161</v>
      </c>
      <c r="C2037" t="s">
        <v>6162</v>
      </c>
      <c r="D2037" t="s">
        <v>595</v>
      </c>
      <c r="E2037" t="s">
        <v>6167</v>
      </c>
      <c r="F2037" t="s">
        <v>6168</v>
      </c>
      <c r="G2037" t="s">
        <v>595</v>
      </c>
      <c r="H2037" t="s">
        <v>6134</v>
      </c>
      <c r="I2037" t="s">
        <v>598</v>
      </c>
      <c r="J2037">
        <v>943448276.27639997</v>
      </c>
      <c r="K2037">
        <v>4.5</v>
      </c>
      <c r="L2037" t="s">
        <v>6143</v>
      </c>
      <c r="M2037" t="s">
        <v>6144</v>
      </c>
    </row>
    <row r="2038" spans="1:13" x14ac:dyDescent="0.4">
      <c r="A2038">
        <v>210000391</v>
      </c>
      <c r="B2038" t="s">
        <v>6161</v>
      </c>
      <c r="C2038" t="s">
        <v>6162</v>
      </c>
      <c r="D2038" t="s">
        <v>595</v>
      </c>
      <c r="E2038" t="s">
        <v>6169</v>
      </c>
      <c r="F2038" t="s">
        <v>6170</v>
      </c>
      <c r="G2038" t="s">
        <v>595</v>
      </c>
      <c r="H2038" t="s">
        <v>6134</v>
      </c>
      <c r="I2038" t="s">
        <v>598</v>
      </c>
      <c r="J2038">
        <v>377379310.51055998</v>
      </c>
      <c r="K2038">
        <v>4.5</v>
      </c>
      <c r="L2038" t="s">
        <v>6143</v>
      </c>
      <c r="M2038" t="s">
        <v>6144</v>
      </c>
    </row>
    <row r="2039" spans="1:13" x14ac:dyDescent="0.4">
      <c r="A2039">
        <v>210000391</v>
      </c>
      <c r="B2039" t="s">
        <v>6161</v>
      </c>
      <c r="C2039" t="s">
        <v>6162</v>
      </c>
      <c r="D2039" t="s">
        <v>595</v>
      </c>
      <c r="E2039" t="s">
        <v>6171</v>
      </c>
      <c r="F2039" t="s">
        <v>6172</v>
      </c>
      <c r="G2039" t="s">
        <v>595</v>
      </c>
      <c r="H2039" t="s">
        <v>6134</v>
      </c>
      <c r="I2039" t="s">
        <v>598</v>
      </c>
      <c r="J2039">
        <v>645517241.66279995</v>
      </c>
      <c r="K2039">
        <v>4.5</v>
      </c>
      <c r="L2039" t="s">
        <v>6143</v>
      </c>
      <c r="M2039" t="s">
        <v>6144</v>
      </c>
    </row>
    <row r="2040" spans="1:13" x14ac:dyDescent="0.4">
      <c r="A2040">
        <v>210000391</v>
      </c>
      <c r="B2040" t="s">
        <v>6161</v>
      </c>
      <c r="C2040" t="s">
        <v>6162</v>
      </c>
      <c r="D2040" t="s">
        <v>595</v>
      </c>
      <c r="E2040" t="s">
        <v>6173</v>
      </c>
      <c r="F2040" t="s">
        <v>6174</v>
      </c>
      <c r="G2040" t="s">
        <v>595</v>
      </c>
      <c r="H2040" t="s">
        <v>6134</v>
      </c>
      <c r="I2040" t="s">
        <v>598</v>
      </c>
      <c r="J2040">
        <v>347586207.0492</v>
      </c>
      <c r="K2040">
        <v>4.5</v>
      </c>
      <c r="L2040" t="s">
        <v>6143</v>
      </c>
      <c r="M2040" t="s">
        <v>6144</v>
      </c>
    </row>
    <row r="2041" spans="1:13" x14ac:dyDescent="0.4">
      <c r="A2041">
        <v>210000391</v>
      </c>
      <c r="B2041" t="s">
        <v>6161</v>
      </c>
      <c r="C2041" t="s">
        <v>6162</v>
      </c>
      <c r="D2041" t="s">
        <v>595</v>
      </c>
      <c r="E2041" t="s">
        <v>6175</v>
      </c>
      <c r="F2041" t="s">
        <v>6176</v>
      </c>
      <c r="G2041" t="s">
        <v>595</v>
      </c>
      <c r="H2041" t="s">
        <v>6134</v>
      </c>
      <c r="I2041" t="s">
        <v>598</v>
      </c>
      <c r="J2041">
        <v>481655172.62532002</v>
      </c>
      <c r="K2041">
        <v>4.5</v>
      </c>
      <c r="L2041" t="s">
        <v>6143</v>
      </c>
      <c r="M2041" t="s">
        <v>6144</v>
      </c>
    </row>
    <row r="2042" spans="1:13" x14ac:dyDescent="0.4">
      <c r="A2042">
        <v>210000391</v>
      </c>
      <c r="B2042" t="s">
        <v>6161</v>
      </c>
      <c r="C2042" t="s">
        <v>6162</v>
      </c>
      <c r="D2042" t="s">
        <v>595</v>
      </c>
      <c r="E2042" t="s">
        <v>6177</v>
      </c>
      <c r="F2042" t="s">
        <v>6178</v>
      </c>
      <c r="G2042" t="s">
        <v>595</v>
      </c>
      <c r="H2042" t="s">
        <v>6134</v>
      </c>
      <c r="I2042" t="s">
        <v>598</v>
      </c>
      <c r="J2042">
        <v>561103448.52227998</v>
      </c>
      <c r="K2042">
        <v>4.5</v>
      </c>
      <c r="L2042" t="s">
        <v>6143</v>
      </c>
      <c r="M2042" t="s">
        <v>6144</v>
      </c>
    </row>
    <row r="2043" spans="1:13" x14ac:dyDescent="0.4">
      <c r="A2043">
        <v>210000391</v>
      </c>
      <c r="B2043" t="s">
        <v>6161</v>
      </c>
      <c r="C2043" t="s">
        <v>6162</v>
      </c>
      <c r="D2043" t="s">
        <v>595</v>
      </c>
      <c r="E2043" t="s">
        <v>6179</v>
      </c>
      <c r="F2043" t="s">
        <v>6180</v>
      </c>
      <c r="G2043" t="s">
        <v>595</v>
      </c>
      <c r="H2043" t="s">
        <v>6134</v>
      </c>
      <c r="I2043" t="s">
        <v>598</v>
      </c>
      <c r="J2043">
        <v>546206896.79159999</v>
      </c>
      <c r="K2043">
        <v>4.5</v>
      </c>
      <c r="L2043" t="s">
        <v>6143</v>
      </c>
      <c r="M2043" t="s">
        <v>6144</v>
      </c>
    </row>
    <row r="2044" spans="1:13" x14ac:dyDescent="0.4">
      <c r="A2044">
        <v>210000391</v>
      </c>
      <c r="B2044" t="s">
        <v>6161</v>
      </c>
      <c r="C2044" t="s">
        <v>6162</v>
      </c>
      <c r="D2044" t="s">
        <v>595</v>
      </c>
      <c r="E2044" t="s">
        <v>6181</v>
      </c>
      <c r="F2044" t="s">
        <v>6182</v>
      </c>
      <c r="G2044" t="s">
        <v>595</v>
      </c>
      <c r="H2044" t="s">
        <v>6134</v>
      </c>
      <c r="I2044" t="s">
        <v>598</v>
      </c>
      <c r="J2044">
        <v>720000000.31620002</v>
      </c>
      <c r="K2044">
        <v>4.5</v>
      </c>
      <c r="L2044" t="s">
        <v>6143</v>
      </c>
      <c r="M2044" t="s">
        <v>6144</v>
      </c>
    </row>
    <row r="2045" spans="1:13" x14ac:dyDescent="0.4">
      <c r="A2045">
        <v>210000391</v>
      </c>
      <c r="B2045" t="s">
        <v>6161</v>
      </c>
      <c r="C2045" t="s">
        <v>6162</v>
      </c>
      <c r="D2045" t="s">
        <v>595</v>
      </c>
      <c r="E2045" t="s">
        <v>6183</v>
      </c>
      <c r="F2045" t="s">
        <v>6184</v>
      </c>
      <c r="G2045" t="s">
        <v>595</v>
      </c>
      <c r="H2045" t="s">
        <v>6134</v>
      </c>
      <c r="I2045" t="s">
        <v>598</v>
      </c>
      <c r="J2045">
        <v>759724138.26468003</v>
      </c>
      <c r="K2045">
        <v>4.5</v>
      </c>
      <c r="L2045" t="s">
        <v>6143</v>
      </c>
      <c r="M2045" t="s">
        <v>6144</v>
      </c>
    </row>
    <row r="2046" spans="1:13" x14ac:dyDescent="0.4">
      <c r="A2046">
        <v>210000391</v>
      </c>
      <c r="B2046" t="s">
        <v>6161</v>
      </c>
      <c r="C2046" t="s">
        <v>6162</v>
      </c>
      <c r="D2046" t="s">
        <v>595</v>
      </c>
      <c r="E2046" t="s">
        <v>6185</v>
      </c>
      <c r="F2046" t="s">
        <v>6186</v>
      </c>
      <c r="G2046" t="s">
        <v>595</v>
      </c>
      <c r="H2046" t="s">
        <v>6134</v>
      </c>
      <c r="I2046" t="s">
        <v>598</v>
      </c>
      <c r="J2046">
        <v>1464827586.8501999</v>
      </c>
      <c r="K2046">
        <v>12</v>
      </c>
      <c r="L2046" t="s">
        <v>6135</v>
      </c>
      <c r="M2046" t="s">
        <v>6136</v>
      </c>
    </row>
    <row r="2047" spans="1:13" x14ac:dyDescent="0.4">
      <c r="A2047">
        <v>210000391</v>
      </c>
      <c r="B2047" t="s">
        <v>6161</v>
      </c>
      <c r="C2047" t="s">
        <v>6162</v>
      </c>
      <c r="D2047" t="s">
        <v>595</v>
      </c>
      <c r="E2047" t="s">
        <v>6187</v>
      </c>
      <c r="F2047" t="s">
        <v>6188</v>
      </c>
      <c r="G2047" t="s">
        <v>595</v>
      </c>
      <c r="H2047" t="s">
        <v>6134</v>
      </c>
      <c r="I2047" t="s">
        <v>598</v>
      </c>
      <c r="J2047">
        <v>268075713.221178</v>
      </c>
      <c r="K2047">
        <v>12</v>
      </c>
      <c r="L2047" t="s">
        <v>6140</v>
      </c>
      <c r="M2047" t="s">
        <v>6136</v>
      </c>
    </row>
    <row r="2048" spans="1:13" x14ac:dyDescent="0.4">
      <c r="A2048">
        <v>210000391</v>
      </c>
      <c r="B2048" t="s">
        <v>6161</v>
      </c>
      <c r="C2048" t="s">
        <v>6162</v>
      </c>
      <c r="D2048" t="s">
        <v>595</v>
      </c>
      <c r="E2048" t="s">
        <v>6189</v>
      </c>
      <c r="F2048" t="s">
        <v>6190</v>
      </c>
      <c r="G2048" t="s">
        <v>595</v>
      </c>
      <c r="H2048" t="s">
        <v>6134</v>
      </c>
      <c r="I2048" t="s">
        <v>598</v>
      </c>
      <c r="J2048">
        <v>9895282.7629663702</v>
      </c>
      <c r="K2048">
        <v>12</v>
      </c>
      <c r="L2048" t="s">
        <v>6140</v>
      </c>
      <c r="M2048" t="s">
        <v>6136</v>
      </c>
    </row>
    <row r="2049" spans="1:13" x14ac:dyDescent="0.4">
      <c r="A2049">
        <v>210000391</v>
      </c>
      <c r="B2049" t="s">
        <v>6161</v>
      </c>
      <c r="C2049" t="s">
        <v>6162</v>
      </c>
      <c r="D2049" t="s">
        <v>595</v>
      </c>
      <c r="E2049" t="s">
        <v>6191</v>
      </c>
      <c r="F2049" t="s">
        <v>6192</v>
      </c>
      <c r="G2049" t="s">
        <v>595</v>
      </c>
      <c r="H2049" t="s">
        <v>6134</v>
      </c>
      <c r="I2049" t="s">
        <v>598</v>
      </c>
      <c r="J2049">
        <v>10531117.2460042</v>
      </c>
      <c r="K2049">
        <v>12</v>
      </c>
      <c r="L2049" t="s">
        <v>6140</v>
      </c>
      <c r="M2049" t="s">
        <v>6136</v>
      </c>
    </row>
    <row r="2050" spans="1:13" x14ac:dyDescent="0.4">
      <c r="A2050">
        <v>210000391</v>
      </c>
      <c r="B2050" t="s">
        <v>6161</v>
      </c>
      <c r="C2050" t="s">
        <v>6162</v>
      </c>
      <c r="D2050" t="s">
        <v>595</v>
      </c>
      <c r="E2050" t="s">
        <v>6193</v>
      </c>
      <c r="F2050" t="s">
        <v>6194</v>
      </c>
      <c r="G2050" t="s">
        <v>595</v>
      </c>
      <c r="H2050" t="s">
        <v>6134</v>
      </c>
      <c r="I2050" t="s">
        <v>598</v>
      </c>
      <c r="J2050">
        <v>11464882.7636557</v>
      </c>
      <c r="K2050">
        <v>12</v>
      </c>
      <c r="L2050" t="s">
        <v>6140</v>
      </c>
      <c r="M2050" t="s">
        <v>6136</v>
      </c>
    </row>
    <row r="2051" spans="1:13" x14ac:dyDescent="0.4">
      <c r="A2051">
        <v>210000391</v>
      </c>
      <c r="B2051" t="s">
        <v>6161</v>
      </c>
      <c r="C2051" t="s">
        <v>6162</v>
      </c>
      <c r="D2051" t="s">
        <v>595</v>
      </c>
      <c r="E2051" t="s">
        <v>6195</v>
      </c>
      <c r="F2051" t="s">
        <v>6196</v>
      </c>
      <c r="G2051" t="s">
        <v>595</v>
      </c>
      <c r="H2051" t="s">
        <v>6134</v>
      </c>
      <c r="I2051" t="s">
        <v>598</v>
      </c>
      <c r="J2051">
        <v>11081048.2807285</v>
      </c>
      <c r="K2051">
        <v>12</v>
      </c>
      <c r="L2051" t="s">
        <v>6140</v>
      </c>
      <c r="M2051" t="s">
        <v>6136</v>
      </c>
    </row>
    <row r="2052" spans="1:13" x14ac:dyDescent="0.4">
      <c r="A2052">
        <v>210000391</v>
      </c>
      <c r="B2052" t="s">
        <v>6161</v>
      </c>
      <c r="C2052" t="s">
        <v>6162</v>
      </c>
      <c r="D2052" t="s">
        <v>595</v>
      </c>
      <c r="E2052" t="s">
        <v>6197</v>
      </c>
      <c r="F2052" t="s">
        <v>6198</v>
      </c>
      <c r="G2052" t="s">
        <v>595</v>
      </c>
      <c r="H2052" t="s">
        <v>6134</v>
      </c>
      <c r="I2052" t="s">
        <v>598</v>
      </c>
      <c r="J2052">
        <v>11401920.005007301</v>
      </c>
      <c r="K2052">
        <v>12</v>
      </c>
      <c r="L2052" t="s">
        <v>6140</v>
      </c>
      <c r="M2052" t="s">
        <v>6136</v>
      </c>
    </row>
    <row r="2053" spans="1:13" x14ac:dyDescent="0.4">
      <c r="A2053">
        <v>210000391</v>
      </c>
      <c r="B2053" t="s">
        <v>6161</v>
      </c>
      <c r="C2053" t="s">
        <v>6162</v>
      </c>
      <c r="D2053" t="s">
        <v>595</v>
      </c>
      <c r="E2053" t="s">
        <v>6199</v>
      </c>
      <c r="F2053" t="s">
        <v>6200</v>
      </c>
      <c r="G2053" t="s">
        <v>595</v>
      </c>
      <c r="H2053" t="s">
        <v>6134</v>
      </c>
      <c r="I2053" t="s">
        <v>598</v>
      </c>
      <c r="J2053">
        <v>10294659.3148659</v>
      </c>
      <c r="K2053">
        <v>12</v>
      </c>
      <c r="L2053" t="s">
        <v>6140</v>
      </c>
      <c r="M2053" t="s">
        <v>6136</v>
      </c>
    </row>
    <row r="2054" spans="1:13" x14ac:dyDescent="0.4">
      <c r="A2054">
        <v>210000391</v>
      </c>
      <c r="B2054" t="s">
        <v>6161</v>
      </c>
      <c r="C2054" t="s">
        <v>6162</v>
      </c>
      <c r="D2054" t="s">
        <v>595</v>
      </c>
      <c r="E2054" t="s">
        <v>6201</v>
      </c>
      <c r="F2054" t="s">
        <v>6202</v>
      </c>
      <c r="G2054" t="s">
        <v>595</v>
      </c>
      <c r="H2054" t="s">
        <v>6134</v>
      </c>
      <c r="I2054" t="s">
        <v>598</v>
      </c>
      <c r="J2054">
        <v>13770720.006047601</v>
      </c>
      <c r="K2054">
        <v>12</v>
      </c>
      <c r="L2054" t="s">
        <v>6140</v>
      </c>
      <c r="M2054" t="s">
        <v>6136</v>
      </c>
    </row>
    <row r="2055" spans="1:13" x14ac:dyDescent="0.4">
      <c r="A2055">
        <v>210000391</v>
      </c>
      <c r="B2055" t="s">
        <v>6161</v>
      </c>
      <c r="C2055" t="s">
        <v>6162</v>
      </c>
      <c r="D2055" t="s">
        <v>595</v>
      </c>
      <c r="E2055" t="s">
        <v>6203</v>
      </c>
      <c r="F2055" t="s">
        <v>6204</v>
      </c>
      <c r="G2055" t="s">
        <v>595</v>
      </c>
      <c r="H2055" t="s">
        <v>6134</v>
      </c>
      <c r="I2055" t="s">
        <v>598</v>
      </c>
      <c r="J2055">
        <v>12716590.3504123</v>
      </c>
      <c r="K2055">
        <v>12</v>
      </c>
      <c r="L2055" t="s">
        <v>6140</v>
      </c>
      <c r="M2055" t="s">
        <v>6136</v>
      </c>
    </row>
    <row r="2056" spans="1:13" x14ac:dyDescent="0.4">
      <c r="A2056">
        <v>210000391</v>
      </c>
      <c r="B2056" t="s">
        <v>6161</v>
      </c>
      <c r="C2056" t="s">
        <v>6162</v>
      </c>
      <c r="D2056" t="s">
        <v>595</v>
      </c>
      <c r="E2056" t="s">
        <v>6205</v>
      </c>
      <c r="F2056" t="s">
        <v>6206</v>
      </c>
      <c r="G2056" t="s">
        <v>595</v>
      </c>
      <c r="H2056" t="s">
        <v>6134</v>
      </c>
      <c r="I2056" t="s">
        <v>598</v>
      </c>
      <c r="J2056">
        <v>8162913.1070331503</v>
      </c>
      <c r="K2056">
        <v>12</v>
      </c>
      <c r="L2056" t="s">
        <v>6140</v>
      </c>
      <c r="M2056" t="s">
        <v>6136</v>
      </c>
    </row>
    <row r="2057" spans="1:13" x14ac:dyDescent="0.4">
      <c r="A2057">
        <v>210000391</v>
      </c>
      <c r="B2057" t="s">
        <v>6161</v>
      </c>
      <c r="C2057" t="s">
        <v>6162</v>
      </c>
      <c r="D2057" t="s">
        <v>595</v>
      </c>
      <c r="E2057" t="s">
        <v>6207</v>
      </c>
      <c r="F2057" t="s">
        <v>6208</v>
      </c>
      <c r="G2057" t="s">
        <v>595</v>
      </c>
      <c r="H2057" t="s">
        <v>6134</v>
      </c>
      <c r="I2057" t="s">
        <v>598</v>
      </c>
      <c r="J2057">
        <v>8516457.9347746298</v>
      </c>
      <c r="K2057">
        <v>12</v>
      </c>
      <c r="L2057" t="s">
        <v>6140</v>
      </c>
      <c r="M2057" t="s">
        <v>6136</v>
      </c>
    </row>
    <row r="2058" spans="1:13" x14ac:dyDescent="0.4">
      <c r="A2058">
        <v>210000391</v>
      </c>
      <c r="B2058" t="s">
        <v>6161</v>
      </c>
      <c r="C2058" t="s">
        <v>6162</v>
      </c>
      <c r="D2058" t="s">
        <v>595</v>
      </c>
      <c r="E2058" t="s">
        <v>6209</v>
      </c>
      <c r="F2058" t="s">
        <v>6210</v>
      </c>
      <c r="G2058" t="s">
        <v>595</v>
      </c>
      <c r="H2058" t="s">
        <v>6134</v>
      </c>
      <c r="I2058" t="s">
        <v>598</v>
      </c>
      <c r="J2058">
        <v>8878493.7970025893</v>
      </c>
      <c r="K2058">
        <v>12</v>
      </c>
      <c r="L2058" t="s">
        <v>6140</v>
      </c>
      <c r="M2058" t="s">
        <v>6136</v>
      </c>
    </row>
    <row r="2059" spans="1:13" x14ac:dyDescent="0.4">
      <c r="A2059">
        <v>210000391</v>
      </c>
      <c r="B2059" t="s">
        <v>6161</v>
      </c>
      <c r="C2059" t="s">
        <v>6162</v>
      </c>
      <c r="D2059" t="s">
        <v>595</v>
      </c>
      <c r="E2059" t="s">
        <v>6211</v>
      </c>
      <c r="F2059" t="s">
        <v>6212</v>
      </c>
      <c r="G2059" t="s">
        <v>595</v>
      </c>
      <c r="H2059" t="s">
        <v>6134</v>
      </c>
      <c r="I2059" t="s">
        <v>598</v>
      </c>
      <c r="J2059">
        <v>9155321.3833310604</v>
      </c>
      <c r="K2059">
        <v>12</v>
      </c>
      <c r="L2059" t="s">
        <v>6140</v>
      </c>
      <c r="M2059" t="s">
        <v>6136</v>
      </c>
    </row>
    <row r="2060" spans="1:13" x14ac:dyDescent="0.4">
      <c r="A2060">
        <v>210000391</v>
      </c>
      <c r="B2060" t="s">
        <v>6161</v>
      </c>
      <c r="C2060" t="s">
        <v>6162</v>
      </c>
      <c r="D2060" t="s">
        <v>595</v>
      </c>
      <c r="E2060" t="s">
        <v>6213</v>
      </c>
      <c r="F2060" t="s">
        <v>6214</v>
      </c>
      <c r="G2060" t="s">
        <v>595</v>
      </c>
      <c r="H2060" t="s">
        <v>6134</v>
      </c>
      <c r="I2060" t="s">
        <v>598</v>
      </c>
      <c r="J2060">
        <v>9223051.0385332108</v>
      </c>
      <c r="K2060">
        <v>12</v>
      </c>
      <c r="L2060" t="s">
        <v>6140</v>
      </c>
      <c r="M2060" t="s">
        <v>6136</v>
      </c>
    </row>
    <row r="2061" spans="1:13" x14ac:dyDescent="0.4">
      <c r="A2061">
        <v>210000391</v>
      </c>
      <c r="B2061" t="s">
        <v>6161</v>
      </c>
      <c r="C2061" t="s">
        <v>6162</v>
      </c>
      <c r="D2061" t="s">
        <v>595</v>
      </c>
      <c r="E2061" t="s">
        <v>6215</v>
      </c>
      <c r="F2061" t="s">
        <v>6216</v>
      </c>
      <c r="G2061" t="s">
        <v>595</v>
      </c>
      <c r="H2061" t="s">
        <v>6134</v>
      </c>
      <c r="I2061" t="s">
        <v>598</v>
      </c>
      <c r="J2061">
        <v>9619398.6249141693</v>
      </c>
      <c r="K2061">
        <v>12</v>
      </c>
      <c r="L2061" t="s">
        <v>6140</v>
      </c>
      <c r="M2061" t="s">
        <v>6136</v>
      </c>
    </row>
    <row r="2062" spans="1:13" x14ac:dyDescent="0.4">
      <c r="A2062">
        <v>210000391</v>
      </c>
      <c r="B2062" t="s">
        <v>6161</v>
      </c>
      <c r="C2062" t="s">
        <v>6162</v>
      </c>
      <c r="D2062" t="s">
        <v>595</v>
      </c>
      <c r="E2062" t="s">
        <v>6217</v>
      </c>
      <c r="F2062" t="s">
        <v>6218</v>
      </c>
      <c r="G2062" t="s">
        <v>595</v>
      </c>
      <c r="H2062" t="s">
        <v>6134</v>
      </c>
      <c r="I2062" t="s">
        <v>598</v>
      </c>
      <c r="J2062">
        <v>10028358.625093799</v>
      </c>
      <c r="K2062">
        <v>12</v>
      </c>
      <c r="L2062" t="s">
        <v>6140</v>
      </c>
      <c r="M2062" t="s">
        <v>6136</v>
      </c>
    </row>
    <row r="2063" spans="1:13" x14ac:dyDescent="0.4">
      <c r="A2063">
        <v>210000391</v>
      </c>
      <c r="B2063" t="s">
        <v>6161</v>
      </c>
      <c r="C2063" t="s">
        <v>6162</v>
      </c>
      <c r="D2063" t="s">
        <v>595</v>
      </c>
      <c r="E2063" t="s">
        <v>6219</v>
      </c>
      <c r="F2063" t="s">
        <v>6220</v>
      </c>
      <c r="G2063" t="s">
        <v>595</v>
      </c>
      <c r="H2063" t="s">
        <v>6134</v>
      </c>
      <c r="I2063" t="s">
        <v>598</v>
      </c>
      <c r="J2063">
        <v>10330510.3493644</v>
      </c>
      <c r="K2063">
        <v>12</v>
      </c>
      <c r="L2063" t="s">
        <v>6140</v>
      </c>
      <c r="M2063" t="s">
        <v>6136</v>
      </c>
    </row>
    <row r="2064" spans="1:13" x14ac:dyDescent="0.4">
      <c r="A2064">
        <v>210000391</v>
      </c>
      <c r="B2064" t="s">
        <v>6161</v>
      </c>
      <c r="C2064" t="s">
        <v>6162</v>
      </c>
      <c r="D2064" t="s">
        <v>2775</v>
      </c>
      <c r="E2064" t="s">
        <v>6160</v>
      </c>
      <c r="F2064" t="s">
        <v>6139</v>
      </c>
      <c r="G2064" t="s">
        <v>2775</v>
      </c>
      <c r="H2064" t="s">
        <v>6159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6221</v>
      </c>
      <c r="C2065" t="s">
        <v>6222</v>
      </c>
      <c r="D2065" t="s">
        <v>595</v>
      </c>
      <c r="E2065" t="s">
        <v>6223</v>
      </c>
      <c r="F2065" t="s">
        <v>6224</v>
      </c>
      <c r="G2065" t="s">
        <v>595</v>
      </c>
      <c r="H2065" t="s">
        <v>6224</v>
      </c>
      <c r="I2065" t="s">
        <v>598</v>
      </c>
      <c r="J2065">
        <v>3190800000.1489</v>
      </c>
      <c r="K2065">
        <v>4.7</v>
      </c>
      <c r="L2065" t="s">
        <v>6225</v>
      </c>
      <c r="M2065" t="s">
        <v>6226</v>
      </c>
    </row>
    <row r="2066" spans="1:13" x14ac:dyDescent="0.4">
      <c r="A2066">
        <v>210000419</v>
      </c>
      <c r="B2066" t="s">
        <v>6221</v>
      </c>
      <c r="C2066" t="s">
        <v>6222</v>
      </c>
      <c r="D2066" t="s">
        <v>595</v>
      </c>
      <c r="E2066" t="s">
        <v>6227</v>
      </c>
      <c r="F2066" t="s">
        <v>6228</v>
      </c>
      <c r="G2066" t="s">
        <v>595</v>
      </c>
      <c r="H2066" t="s">
        <v>6229</v>
      </c>
      <c r="I2066" t="s">
        <v>598</v>
      </c>
      <c r="J2066">
        <v>1661613150.0775399</v>
      </c>
      <c r="K2066">
        <v>4</v>
      </c>
      <c r="L2066" t="s">
        <v>6230</v>
      </c>
      <c r="M2066" t="s">
        <v>5890</v>
      </c>
    </row>
    <row r="2067" spans="1:13" x14ac:dyDescent="0.4">
      <c r="A2067">
        <v>210000419</v>
      </c>
      <c r="B2067" t="s">
        <v>6221</v>
      </c>
      <c r="C2067" t="s">
        <v>6222</v>
      </c>
      <c r="D2067" t="s">
        <v>595</v>
      </c>
      <c r="E2067" t="s">
        <v>6231</v>
      </c>
      <c r="F2067" t="s">
        <v>6232</v>
      </c>
      <c r="G2067" t="s">
        <v>595</v>
      </c>
      <c r="H2067" t="s">
        <v>6233</v>
      </c>
      <c r="I2067" t="s">
        <v>598</v>
      </c>
      <c r="J2067">
        <v>1670755080.07797</v>
      </c>
      <c r="K2067">
        <v>4</v>
      </c>
      <c r="L2067" t="s">
        <v>6230</v>
      </c>
      <c r="M2067" t="s">
        <v>5890</v>
      </c>
    </row>
    <row r="2068" spans="1:13" x14ac:dyDescent="0.4">
      <c r="A2068">
        <v>210000419</v>
      </c>
      <c r="B2068" t="s">
        <v>6221</v>
      </c>
      <c r="C2068" t="s">
        <v>6222</v>
      </c>
      <c r="D2068" t="s">
        <v>595</v>
      </c>
      <c r="E2068" t="s">
        <v>6234</v>
      </c>
      <c r="F2068" t="s">
        <v>6235</v>
      </c>
      <c r="G2068" t="s">
        <v>595</v>
      </c>
      <c r="H2068" t="s">
        <v>6236</v>
      </c>
      <c r="I2068" t="s">
        <v>598</v>
      </c>
      <c r="J2068">
        <v>1251781050.0584199</v>
      </c>
      <c r="K2068">
        <v>4</v>
      </c>
      <c r="L2068" t="s">
        <v>6230</v>
      </c>
      <c r="M2068" t="s">
        <v>5890</v>
      </c>
    </row>
    <row r="2069" spans="1:13" x14ac:dyDescent="0.4">
      <c r="A2069">
        <v>210000419</v>
      </c>
      <c r="B2069" t="s">
        <v>6221</v>
      </c>
      <c r="C2069" t="s">
        <v>6222</v>
      </c>
      <c r="D2069" t="s">
        <v>595</v>
      </c>
      <c r="E2069" t="s">
        <v>6237</v>
      </c>
      <c r="F2069" t="s">
        <v>6238</v>
      </c>
      <c r="G2069" t="s">
        <v>595</v>
      </c>
      <c r="H2069" t="s">
        <v>6239</v>
      </c>
      <c r="I2069" t="s">
        <v>598</v>
      </c>
      <c r="J2069">
        <v>1753500000.08183</v>
      </c>
      <c r="K2069">
        <v>5.8</v>
      </c>
      <c r="L2069" t="s">
        <v>6240</v>
      </c>
      <c r="M2069" t="s">
        <v>6241</v>
      </c>
    </row>
    <row r="2070" spans="1:13" x14ac:dyDescent="0.4">
      <c r="A2070">
        <v>210000419</v>
      </c>
      <c r="B2070" t="s">
        <v>6221</v>
      </c>
      <c r="C2070" t="s">
        <v>6222</v>
      </c>
      <c r="D2070" t="s">
        <v>595</v>
      </c>
      <c r="E2070" t="s">
        <v>6242</v>
      </c>
      <c r="F2070" t="s">
        <v>6243</v>
      </c>
      <c r="G2070" t="s">
        <v>595</v>
      </c>
      <c r="H2070" t="s">
        <v>6244</v>
      </c>
      <c r="I2070" t="s">
        <v>598</v>
      </c>
      <c r="J2070">
        <v>2256600000.10531</v>
      </c>
      <c r="K2070">
        <v>4.7</v>
      </c>
      <c r="L2070" t="s">
        <v>6245</v>
      </c>
      <c r="M2070" t="s">
        <v>6246</v>
      </c>
    </row>
    <row r="2071" spans="1:13" x14ac:dyDescent="0.4">
      <c r="A2071">
        <v>210000419</v>
      </c>
      <c r="B2071" t="s">
        <v>6221</v>
      </c>
      <c r="C2071" t="s">
        <v>6222</v>
      </c>
      <c r="D2071" t="s">
        <v>595</v>
      </c>
      <c r="E2071" t="s">
        <v>6247</v>
      </c>
      <c r="F2071" t="s">
        <v>6248</v>
      </c>
      <c r="G2071" t="s">
        <v>595</v>
      </c>
      <c r="H2071" t="s">
        <v>6249</v>
      </c>
      <c r="I2071" t="s">
        <v>598</v>
      </c>
      <c r="J2071">
        <v>1234575150.05761</v>
      </c>
      <c r="K2071">
        <v>4</v>
      </c>
      <c r="L2071" t="s">
        <v>6230</v>
      </c>
      <c r="M2071" t="s">
        <v>5890</v>
      </c>
    </row>
    <row r="2072" spans="1:13" x14ac:dyDescent="0.4">
      <c r="A2072">
        <v>210000419</v>
      </c>
      <c r="B2072" t="s">
        <v>6221</v>
      </c>
      <c r="C2072" t="s">
        <v>6222</v>
      </c>
      <c r="D2072" t="s">
        <v>595</v>
      </c>
      <c r="E2072" t="s">
        <v>6250</v>
      </c>
      <c r="F2072" t="s">
        <v>6251</v>
      </c>
      <c r="G2072" t="s">
        <v>595</v>
      </c>
      <c r="H2072" t="s">
        <v>6252</v>
      </c>
      <c r="I2072" t="s">
        <v>598</v>
      </c>
      <c r="J2072">
        <v>1432463730.0668499</v>
      </c>
      <c r="K2072">
        <v>4</v>
      </c>
      <c r="L2072" t="s">
        <v>6230</v>
      </c>
      <c r="M2072" t="s">
        <v>5890</v>
      </c>
    </row>
    <row r="2073" spans="1:13" x14ac:dyDescent="0.4">
      <c r="A2073">
        <v>210000419</v>
      </c>
      <c r="B2073" t="s">
        <v>6221</v>
      </c>
      <c r="C2073" t="s">
        <v>6222</v>
      </c>
      <c r="D2073" t="s">
        <v>595</v>
      </c>
      <c r="E2073" t="s">
        <v>6253</v>
      </c>
      <c r="F2073" t="s">
        <v>6254</v>
      </c>
      <c r="G2073" t="s">
        <v>595</v>
      </c>
      <c r="H2073" t="s">
        <v>6255</v>
      </c>
      <c r="I2073" t="s">
        <v>598</v>
      </c>
      <c r="J2073">
        <v>7549007599</v>
      </c>
      <c r="K2073">
        <v>3.1</v>
      </c>
      <c r="L2073" t="s">
        <v>6256</v>
      </c>
      <c r="M2073" t="s">
        <v>6257</v>
      </c>
    </row>
    <row r="2074" spans="1:13" x14ac:dyDescent="0.4">
      <c r="A2074">
        <v>210000419</v>
      </c>
      <c r="B2074" t="s">
        <v>6221</v>
      </c>
      <c r="C2074" t="s">
        <v>6222</v>
      </c>
      <c r="D2074" t="s">
        <v>595</v>
      </c>
      <c r="E2074" t="s">
        <v>6258</v>
      </c>
      <c r="F2074" t="s">
        <v>6259</v>
      </c>
      <c r="G2074" t="s">
        <v>595</v>
      </c>
      <c r="H2074" t="s">
        <v>6255</v>
      </c>
      <c r="I2074" t="s">
        <v>598</v>
      </c>
      <c r="J2074">
        <v>7500000000.3500004</v>
      </c>
      <c r="K2074">
        <v>5.7</v>
      </c>
      <c r="L2074" t="s">
        <v>6260</v>
      </c>
      <c r="M2074" t="s">
        <v>6257</v>
      </c>
    </row>
    <row r="2075" spans="1:13" x14ac:dyDescent="0.4">
      <c r="A2075">
        <v>210000419</v>
      </c>
      <c r="B2075" t="s">
        <v>6221</v>
      </c>
      <c r="C2075" t="s">
        <v>6222</v>
      </c>
      <c r="D2075" t="s">
        <v>595</v>
      </c>
      <c r="E2075" t="s">
        <v>6261</v>
      </c>
      <c r="F2075" t="s">
        <v>6262</v>
      </c>
      <c r="G2075" t="s">
        <v>595</v>
      </c>
      <c r="H2075" t="s">
        <v>6263</v>
      </c>
      <c r="I2075" t="s">
        <v>598</v>
      </c>
      <c r="J2075">
        <v>14343000000.6693</v>
      </c>
      <c r="K2075">
        <v>3.9</v>
      </c>
      <c r="L2075" t="s">
        <v>6264</v>
      </c>
      <c r="M2075" t="s">
        <v>6265</v>
      </c>
    </row>
    <row r="2076" spans="1:13" x14ac:dyDescent="0.4">
      <c r="A2076">
        <v>210000419</v>
      </c>
      <c r="B2076" t="s">
        <v>6221</v>
      </c>
      <c r="C2076" t="s">
        <v>6222</v>
      </c>
      <c r="D2076" t="s">
        <v>595</v>
      </c>
      <c r="E2076" t="s">
        <v>6266</v>
      </c>
      <c r="F2076" t="s">
        <v>6267</v>
      </c>
      <c r="G2076" t="s">
        <v>595</v>
      </c>
      <c r="H2076" t="s">
        <v>6263</v>
      </c>
      <c r="I2076" t="s">
        <v>598</v>
      </c>
      <c r="J2076">
        <v>746400000.034832</v>
      </c>
      <c r="K2076">
        <v>3.9</v>
      </c>
      <c r="L2076" t="s">
        <v>6264</v>
      </c>
      <c r="M2076" t="s">
        <v>6268</v>
      </c>
    </row>
    <row r="2077" spans="1:13" x14ac:dyDescent="0.4">
      <c r="A2077">
        <v>210000419</v>
      </c>
      <c r="B2077" t="s">
        <v>6221</v>
      </c>
      <c r="C2077" t="s">
        <v>6222</v>
      </c>
      <c r="D2077" t="s">
        <v>595</v>
      </c>
      <c r="E2077" t="s">
        <v>6269</v>
      </c>
      <c r="F2077" t="s">
        <v>6270</v>
      </c>
      <c r="G2077" t="s">
        <v>595</v>
      </c>
      <c r="H2077" t="s">
        <v>6271</v>
      </c>
      <c r="I2077" t="s">
        <v>598</v>
      </c>
      <c r="J2077">
        <v>1832511270.08552</v>
      </c>
      <c r="K2077">
        <v>4</v>
      </c>
      <c r="L2077" t="s">
        <v>6230</v>
      </c>
      <c r="M2077" t="s">
        <v>5890</v>
      </c>
    </row>
    <row r="2078" spans="1:13" x14ac:dyDescent="0.4">
      <c r="A2078">
        <v>210000419</v>
      </c>
      <c r="B2078" t="s">
        <v>6221</v>
      </c>
      <c r="C2078" t="s">
        <v>6222</v>
      </c>
      <c r="D2078" t="s">
        <v>595</v>
      </c>
      <c r="E2078" t="s">
        <v>6272</v>
      </c>
      <c r="F2078" t="s">
        <v>6273</v>
      </c>
      <c r="G2078" t="s">
        <v>595</v>
      </c>
      <c r="H2078" t="s">
        <v>6274</v>
      </c>
      <c r="I2078" t="s">
        <v>598</v>
      </c>
      <c r="J2078">
        <v>37155984652.133904</v>
      </c>
      <c r="K2078">
        <v>4.12</v>
      </c>
      <c r="L2078" t="s">
        <v>6275</v>
      </c>
      <c r="M2078" t="s">
        <v>5913</v>
      </c>
    </row>
    <row r="2079" spans="1:13" x14ac:dyDescent="0.4">
      <c r="A2079">
        <v>210000419</v>
      </c>
      <c r="B2079" t="s">
        <v>6221</v>
      </c>
      <c r="C2079" t="s">
        <v>6222</v>
      </c>
      <c r="D2079" t="s">
        <v>595</v>
      </c>
      <c r="E2079" t="s">
        <v>6276</v>
      </c>
      <c r="F2079" t="s">
        <v>6277</v>
      </c>
      <c r="G2079" t="s">
        <v>595</v>
      </c>
      <c r="H2079" t="s">
        <v>6274</v>
      </c>
      <c r="I2079" t="s">
        <v>598</v>
      </c>
      <c r="J2079">
        <v>4275600000.1995301</v>
      </c>
      <c r="K2079">
        <v>5.5</v>
      </c>
      <c r="L2079" t="s">
        <v>6278</v>
      </c>
      <c r="M2079" t="s">
        <v>5913</v>
      </c>
    </row>
    <row r="2080" spans="1:13" x14ac:dyDescent="0.4">
      <c r="A2080">
        <v>210000419</v>
      </c>
      <c r="B2080" t="s">
        <v>6221</v>
      </c>
      <c r="C2080" t="s">
        <v>6222</v>
      </c>
      <c r="D2080" t="s">
        <v>595</v>
      </c>
      <c r="E2080" t="s">
        <v>6279</v>
      </c>
      <c r="F2080" t="s">
        <v>6280</v>
      </c>
      <c r="G2080" t="s">
        <v>595</v>
      </c>
      <c r="H2080" t="s">
        <v>6280</v>
      </c>
      <c r="I2080" t="s">
        <v>598</v>
      </c>
      <c r="J2080">
        <v>3968400000.1851902</v>
      </c>
      <c r="K2080">
        <v>4.7</v>
      </c>
      <c r="L2080" t="s">
        <v>6225</v>
      </c>
      <c r="M2080" t="s">
        <v>6226</v>
      </c>
    </row>
    <row r="2081" spans="1:13" x14ac:dyDescent="0.4">
      <c r="A2081">
        <v>210000419</v>
      </c>
      <c r="B2081" t="s">
        <v>6221</v>
      </c>
      <c r="C2081" t="s">
        <v>6222</v>
      </c>
      <c r="D2081" t="s">
        <v>595</v>
      </c>
      <c r="E2081" t="s">
        <v>6281</v>
      </c>
      <c r="F2081" t="s">
        <v>6282</v>
      </c>
      <c r="G2081" t="s">
        <v>595</v>
      </c>
      <c r="H2081" t="s">
        <v>6283</v>
      </c>
      <c r="I2081" t="s">
        <v>598</v>
      </c>
      <c r="J2081">
        <v>2265000000.1057</v>
      </c>
      <c r="K2081">
        <v>4.7</v>
      </c>
      <c r="L2081" t="s">
        <v>6245</v>
      </c>
      <c r="M2081" t="s">
        <v>6246</v>
      </c>
    </row>
    <row r="2082" spans="1:13" x14ac:dyDescent="0.4">
      <c r="A2082">
        <v>210000419</v>
      </c>
      <c r="B2082" t="s">
        <v>6221</v>
      </c>
      <c r="C2082" t="s">
        <v>6222</v>
      </c>
      <c r="D2082" t="s">
        <v>595</v>
      </c>
      <c r="E2082" t="s">
        <v>6284</v>
      </c>
      <c r="F2082" t="s">
        <v>6285</v>
      </c>
      <c r="G2082" t="s">
        <v>595</v>
      </c>
      <c r="H2082" t="s">
        <v>6285</v>
      </c>
      <c r="I2082" t="s">
        <v>598</v>
      </c>
      <c r="J2082">
        <v>1754100000.0818601</v>
      </c>
      <c r="K2082">
        <v>5.8</v>
      </c>
      <c r="L2082" t="s">
        <v>6240</v>
      </c>
      <c r="M2082" t="s">
        <v>6241</v>
      </c>
    </row>
    <row r="2083" spans="1:13" x14ac:dyDescent="0.4">
      <c r="A2083">
        <v>210000419</v>
      </c>
      <c r="B2083" t="s">
        <v>6221</v>
      </c>
      <c r="C2083" t="s">
        <v>6222</v>
      </c>
      <c r="D2083" t="s">
        <v>595</v>
      </c>
      <c r="E2083" t="s">
        <v>6286</v>
      </c>
      <c r="F2083" t="s">
        <v>6287</v>
      </c>
      <c r="G2083" t="s">
        <v>595</v>
      </c>
      <c r="H2083" t="s">
        <v>6288</v>
      </c>
      <c r="I2083" t="s">
        <v>598</v>
      </c>
      <c r="J2083">
        <v>1711800000.07988</v>
      </c>
      <c r="K2083">
        <v>5.8</v>
      </c>
      <c r="L2083" t="s">
        <v>6240</v>
      </c>
      <c r="M2083" t="s">
        <v>6241</v>
      </c>
    </row>
    <row r="2084" spans="1:13" x14ac:dyDescent="0.4">
      <c r="A2084">
        <v>210000419</v>
      </c>
      <c r="B2084" t="s">
        <v>6221</v>
      </c>
      <c r="C2084" t="s">
        <v>6222</v>
      </c>
      <c r="D2084" t="s">
        <v>595</v>
      </c>
      <c r="E2084" t="s">
        <v>6289</v>
      </c>
      <c r="F2084" t="s">
        <v>6290</v>
      </c>
      <c r="G2084" t="s">
        <v>595</v>
      </c>
      <c r="H2084" t="s">
        <v>6291</v>
      </c>
      <c r="I2084" t="s">
        <v>598</v>
      </c>
      <c r="J2084">
        <v>2256900000.10532</v>
      </c>
      <c r="K2084">
        <v>4.7</v>
      </c>
      <c r="L2084" t="s">
        <v>6245</v>
      </c>
      <c r="M2084" t="s">
        <v>6246</v>
      </c>
    </row>
    <row r="2085" spans="1:13" x14ac:dyDescent="0.4">
      <c r="A2085">
        <v>210000419</v>
      </c>
      <c r="B2085" t="s">
        <v>6221</v>
      </c>
      <c r="C2085" t="s">
        <v>6222</v>
      </c>
      <c r="D2085" t="s">
        <v>2775</v>
      </c>
      <c r="E2085" t="s">
        <v>6292</v>
      </c>
      <c r="F2085" t="s">
        <v>6293</v>
      </c>
      <c r="G2085" t="s">
        <v>2775</v>
      </c>
      <c r="H2085" t="s">
        <v>6293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6221</v>
      </c>
      <c r="C2086" t="s">
        <v>6222</v>
      </c>
      <c r="D2086" t="s">
        <v>2775</v>
      </c>
      <c r="E2086" t="s">
        <v>6294</v>
      </c>
      <c r="F2086" t="s">
        <v>6295</v>
      </c>
      <c r="G2086" t="s">
        <v>2775</v>
      </c>
      <c r="H2086" t="s">
        <v>6296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6221</v>
      </c>
      <c r="C2087" t="s">
        <v>6222</v>
      </c>
      <c r="D2087" t="s">
        <v>2775</v>
      </c>
      <c r="E2087" t="s">
        <v>6297</v>
      </c>
      <c r="F2087" t="s">
        <v>6298</v>
      </c>
      <c r="G2087" t="s">
        <v>2775</v>
      </c>
      <c r="H2087" t="s">
        <v>6298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6221</v>
      </c>
      <c r="C2088" t="s">
        <v>6222</v>
      </c>
      <c r="D2088" t="s">
        <v>2775</v>
      </c>
      <c r="E2088" t="s">
        <v>6299</v>
      </c>
      <c r="F2088" t="s">
        <v>6300</v>
      </c>
      <c r="G2088" t="s">
        <v>2775</v>
      </c>
      <c r="H2088" t="s">
        <v>6301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6221</v>
      </c>
      <c r="C2089" t="s">
        <v>6222</v>
      </c>
      <c r="D2089" t="s">
        <v>2775</v>
      </c>
      <c r="E2089" t="s">
        <v>6302</v>
      </c>
      <c r="F2089" t="s">
        <v>6303</v>
      </c>
      <c r="G2089" t="s">
        <v>2775</v>
      </c>
      <c r="H2089" t="s">
        <v>6303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6304</v>
      </c>
      <c r="C2090" t="s">
        <v>6305</v>
      </c>
      <c r="D2090" t="s">
        <v>595</v>
      </c>
      <c r="E2090" t="s">
        <v>6306</v>
      </c>
      <c r="F2090" t="s">
        <v>6307</v>
      </c>
      <c r="G2090" t="s">
        <v>595</v>
      </c>
      <c r="H2090" t="s">
        <v>6308</v>
      </c>
      <c r="I2090" t="s">
        <v>733</v>
      </c>
      <c r="J2090">
        <v>55313514282.066597</v>
      </c>
      <c r="K2090">
        <v>5.2</v>
      </c>
      <c r="L2090" t="s">
        <v>6309</v>
      </c>
      <c r="M2090" t="s">
        <v>6310</v>
      </c>
    </row>
    <row r="2091" spans="1:13" x14ac:dyDescent="0.4">
      <c r="A2091">
        <v>210000442</v>
      </c>
      <c r="B2091" t="s">
        <v>6311</v>
      </c>
      <c r="C2091" t="s">
        <v>6312</v>
      </c>
      <c r="D2091" t="s">
        <v>595</v>
      </c>
      <c r="E2091" t="s">
        <v>6313</v>
      </c>
      <c r="F2091" t="s">
        <v>6314</v>
      </c>
      <c r="G2091" t="s">
        <v>595</v>
      </c>
      <c r="H2091" t="s">
        <v>6315</v>
      </c>
      <c r="I2091" t="s">
        <v>598</v>
      </c>
      <c r="J2091">
        <v>2391000000.7603402</v>
      </c>
      <c r="K2091">
        <v>4</v>
      </c>
      <c r="L2091" t="s">
        <v>6316</v>
      </c>
      <c r="M2091" t="s">
        <v>6317</v>
      </c>
    </row>
    <row r="2092" spans="1:13" x14ac:dyDescent="0.4">
      <c r="A2092">
        <v>210000442</v>
      </c>
      <c r="B2092" t="s">
        <v>6311</v>
      </c>
      <c r="C2092" t="s">
        <v>6312</v>
      </c>
      <c r="D2092" t="s">
        <v>595</v>
      </c>
      <c r="E2092" t="s">
        <v>6318</v>
      </c>
      <c r="F2092" t="s">
        <v>6319</v>
      </c>
      <c r="G2092" t="s">
        <v>595</v>
      </c>
      <c r="H2092" t="s">
        <v>6320</v>
      </c>
      <c r="I2092" t="s">
        <v>598</v>
      </c>
      <c r="J2092">
        <v>1812000000.57622</v>
      </c>
      <c r="K2092">
        <v>4</v>
      </c>
      <c r="L2092" t="s">
        <v>6321</v>
      </c>
      <c r="M2092" t="s">
        <v>6317</v>
      </c>
    </row>
    <row r="2093" spans="1:13" x14ac:dyDescent="0.4">
      <c r="A2093">
        <v>210000442</v>
      </c>
      <c r="B2093" t="s">
        <v>6311</v>
      </c>
      <c r="C2093" t="s">
        <v>6312</v>
      </c>
      <c r="D2093" t="s">
        <v>595</v>
      </c>
      <c r="E2093" t="s">
        <v>6322</v>
      </c>
      <c r="F2093" t="s">
        <v>6323</v>
      </c>
      <c r="G2093" t="s">
        <v>595</v>
      </c>
      <c r="H2093" t="s">
        <v>6324</v>
      </c>
      <c r="I2093" t="s">
        <v>598</v>
      </c>
      <c r="J2093">
        <v>1808000000.57494</v>
      </c>
      <c r="K2093">
        <v>4</v>
      </c>
      <c r="L2093" t="s">
        <v>6325</v>
      </c>
      <c r="M2093" t="s">
        <v>6317</v>
      </c>
    </row>
    <row r="2094" spans="1:13" x14ac:dyDescent="0.4">
      <c r="A2094">
        <v>210000442</v>
      </c>
      <c r="B2094" t="s">
        <v>6311</v>
      </c>
      <c r="C2094" t="s">
        <v>6312</v>
      </c>
      <c r="D2094" t="s">
        <v>595</v>
      </c>
      <c r="E2094" t="s">
        <v>6326</v>
      </c>
      <c r="F2094" t="s">
        <v>6327</v>
      </c>
      <c r="G2094" t="s">
        <v>595</v>
      </c>
      <c r="H2094" t="s">
        <v>6328</v>
      </c>
      <c r="I2094" t="s">
        <v>598</v>
      </c>
      <c r="J2094">
        <v>954500000.30353105</v>
      </c>
      <c r="K2094">
        <v>4</v>
      </c>
      <c r="L2094" t="s">
        <v>6329</v>
      </c>
      <c r="M2094" t="s">
        <v>6317</v>
      </c>
    </row>
    <row r="2095" spans="1:13" x14ac:dyDescent="0.4">
      <c r="A2095">
        <v>210000442</v>
      </c>
      <c r="B2095" t="s">
        <v>6311</v>
      </c>
      <c r="C2095" t="s">
        <v>6312</v>
      </c>
      <c r="D2095" t="s">
        <v>595</v>
      </c>
      <c r="E2095" t="s">
        <v>6330</v>
      </c>
      <c r="F2095" t="s">
        <v>6331</v>
      </c>
      <c r="G2095" t="s">
        <v>595</v>
      </c>
      <c r="H2095" t="s">
        <v>6332</v>
      </c>
      <c r="I2095" t="s">
        <v>598</v>
      </c>
      <c r="J2095">
        <v>1954500000.6215301</v>
      </c>
      <c r="K2095">
        <v>4</v>
      </c>
      <c r="L2095" t="s">
        <v>6325</v>
      </c>
      <c r="M2095" t="s">
        <v>6317</v>
      </c>
    </row>
    <row r="2096" spans="1:13" x14ac:dyDescent="0.4">
      <c r="A2096">
        <v>210000442</v>
      </c>
      <c r="B2096" t="s">
        <v>6311</v>
      </c>
      <c r="C2096" t="s">
        <v>6312</v>
      </c>
      <c r="D2096" t="s">
        <v>595</v>
      </c>
      <c r="E2096" t="s">
        <v>6333</v>
      </c>
      <c r="F2096" t="s">
        <v>6334</v>
      </c>
      <c r="G2096" t="s">
        <v>595</v>
      </c>
      <c r="H2096" t="s">
        <v>6335</v>
      </c>
      <c r="I2096" t="s">
        <v>598</v>
      </c>
      <c r="J2096">
        <v>1874000000.5959301</v>
      </c>
      <c r="K2096">
        <v>4.7</v>
      </c>
      <c r="L2096" t="s">
        <v>6336</v>
      </c>
      <c r="M2096" t="s">
        <v>6337</v>
      </c>
    </row>
    <row r="2097" spans="1:13" x14ac:dyDescent="0.4">
      <c r="A2097">
        <v>210000442</v>
      </c>
      <c r="B2097" t="s">
        <v>6311</v>
      </c>
      <c r="C2097" t="s">
        <v>6312</v>
      </c>
      <c r="D2097" t="s">
        <v>595</v>
      </c>
      <c r="E2097" t="s">
        <v>6338</v>
      </c>
      <c r="F2097" t="s">
        <v>6339</v>
      </c>
      <c r="G2097" t="s">
        <v>595</v>
      </c>
      <c r="H2097" t="s">
        <v>6340</v>
      </c>
      <c r="I2097" t="s">
        <v>598</v>
      </c>
      <c r="J2097">
        <v>2612000000.8306198</v>
      </c>
      <c r="K2097">
        <v>4</v>
      </c>
      <c r="L2097" t="s">
        <v>6341</v>
      </c>
      <c r="M2097" t="s">
        <v>6317</v>
      </c>
    </row>
    <row r="2098" spans="1:13" x14ac:dyDescent="0.4">
      <c r="A2098">
        <v>210000442</v>
      </c>
      <c r="B2098" t="s">
        <v>6311</v>
      </c>
      <c r="C2098" t="s">
        <v>6312</v>
      </c>
      <c r="D2098" t="s">
        <v>595</v>
      </c>
      <c r="E2098" t="s">
        <v>6342</v>
      </c>
      <c r="F2098" t="s">
        <v>6343</v>
      </c>
      <c r="G2098" t="s">
        <v>595</v>
      </c>
      <c r="H2098" t="s">
        <v>6344</v>
      </c>
      <c r="I2098" t="s">
        <v>598</v>
      </c>
      <c r="J2098">
        <v>859500000.27332103</v>
      </c>
      <c r="K2098">
        <v>4</v>
      </c>
      <c r="L2098" t="s">
        <v>6329</v>
      </c>
      <c r="M2098" t="s">
        <v>6317</v>
      </c>
    </row>
    <row r="2099" spans="1:13" x14ac:dyDescent="0.4">
      <c r="A2099">
        <v>210000442</v>
      </c>
      <c r="B2099" t="s">
        <v>6311</v>
      </c>
      <c r="C2099" t="s">
        <v>6312</v>
      </c>
      <c r="D2099" t="s">
        <v>595</v>
      </c>
      <c r="E2099" t="s">
        <v>6345</v>
      </c>
      <c r="F2099" t="s">
        <v>6346</v>
      </c>
      <c r="G2099" t="s">
        <v>595</v>
      </c>
      <c r="H2099" t="s">
        <v>6347</v>
      </c>
      <c r="I2099" t="s">
        <v>598</v>
      </c>
      <c r="J2099">
        <v>2834500000.90137</v>
      </c>
      <c r="K2099">
        <v>4.7</v>
      </c>
      <c r="L2099" t="s">
        <v>6341</v>
      </c>
      <c r="M2099" t="s">
        <v>6337</v>
      </c>
    </row>
    <row r="2100" spans="1:13" x14ac:dyDescent="0.4">
      <c r="A2100">
        <v>210000442</v>
      </c>
      <c r="B2100" t="s">
        <v>6311</v>
      </c>
      <c r="C2100" t="s">
        <v>6312</v>
      </c>
      <c r="D2100" t="s">
        <v>595</v>
      </c>
      <c r="E2100" t="s">
        <v>6348</v>
      </c>
      <c r="F2100" t="s">
        <v>6349</v>
      </c>
      <c r="G2100" t="s">
        <v>595</v>
      </c>
      <c r="H2100" t="s">
        <v>6350</v>
      </c>
      <c r="I2100" t="s">
        <v>598</v>
      </c>
      <c r="J2100">
        <v>1086000000.34535</v>
      </c>
      <c r="K2100">
        <v>4</v>
      </c>
      <c r="L2100" t="s">
        <v>6351</v>
      </c>
      <c r="M2100" t="s">
        <v>6317</v>
      </c>
    </row>
    <row r="2101" spans="1:13" x14ac:dyDescent="0.4">
      <c r="A2101">
        <v>210000442</v>
      </c>
      <c r="B2101" t="s">
        <v>6311</v>
      </c>
      <c r="C2101" t="s">
        <v>6312</v>
      </c>
      <c r="D2101" t="s">
        <v>595</v>
      </c>
      <c r="E2101" t="s">
        <v>6352</v>
      </c>
      <c r="F2101" t="s">
        <v>6353</v>
      </c>
      <c r="G2101" t="s">
        <v>595</v>
      </c>
      <c r="H2101" t="s">
        <v>6354</v>
      </c>
      <c r="I2101" t="s">
        <v>598</v>
      </c>
      <c r="J2101">
        <v>2575000000.81885</v>
      </c>
      <c r="K2101">
        <v>4</v>
      </c>
      <c r="L2101" t="s">
        <v>6351</v>
      </c>
      <c r="M2101" t="s">
        <v>6317</v>
      </c>
    </row>
    <row r="2102" spans="1:13" x14ac:dyDescent="0.4">
      <c r="A2102">
        <v>210000442</v>
      </c>
      <c r="B2102" t="s">
        <v>6311</v>
      </c>
      <c r="C2102" t="s">
        <v>6312</v>
      </c>
      <c r="D2102" t="s">
        <v>595</v>
      </c>
      <c r="E2102" t="s">
        <v>6355</v>
      </c>
      <c r="F2102" t="s">
        <v>6356</v>
      </c>
      <c r="G2102" t="s">
        <v>595</v>
      </c>
      <c r="H2102" t="s">
        <v>6357</v>
      </c>
      <c r="I2102" t="s">
        <v>598</v>
      </c>
      <c r="J2102">
        <v>2801500000.8908801</v>
      </c>
      <c r="K2102">
        <v>4</v>
      </c>
      <c r="L2102" t="s">
        <v>6351</v>
      </c>
      <c r="M2102" t="s">
        <v>6317</v>
      </c>
    </row>
    <row r="2103" spans="1:13" x14ac:dyDescent="0.4">
      <c r="A2103">
        <v>210000445</v>
      </c>
      <c r="B2103" t="s">
        <v>6358</v>
      </c>
      <c r="C2103" t="s">
        <v>6359</v>
      </c>
      <c r="D2103" t="s">
        <v>595</v>
      </c>
      <c r="E2103" t="s">
        <v>6360</v>
      </c>
      <c r="F2103" t="s">
        <v>6361</v>
      </c>
      <c r="G2103" t="s">
        <v>595</v>
      </c>
      <c r="H2103" t="s">
        <v>6362</v>
      </c>
      <c r="I2103" t="s">
        <v>598</v>
      </c>
      <c r="J2103">
        <v>1295852381</v>
      </c>
      <c r="K2103">
        <v>2.67</v>
      </c>
      <c r="L2103" t="s">
        <v>2979</v>
      </c>
      <c r="M2103" t="s">
        <v>6363</v>
      </c>
    </row>
    <row r="2104" spans="1:13" x14ac:dyDescent="0.4">
      <c r="A2104">
        <v>210000445</v>
      </c>
      <c r="B2104" t="s">
        <v>6358</v>
      </c>
      <c r="C2104" t="s">
        <v>6359</v>
      </c>
      <c r="D2104" t="s">
        <v>595</v>
      </c>
      <c r="E2104" t="s">
        <v>6364</v>
      </c>
      <c r="F2104" t="s">
        <v>6365</v>
      </c>
      <c r="G2104" t="s">
        <v>595</v>
      </c>
      <c r="H2104" t="s">
        <v>6362</v>
      </c>
      <c r="I2104" t="s">
        <v>598</v>
      </c>
      <c r="J2104">
        <v>1295852381</v>
      </c>
      <c r="K2104">
        <v>5.4</v>
      </c>
      <c r="L2104" t="s">
        <v>2979</v>
      </c>
      <c r="M2104" t="s">
        <v>6363</v>
      </c>
    </row>
    <row r="2105" spans="1:13" x14ac:dyDescent="0.4">
      <c r="A2105">
        <v>210000445</v>
      </c>
      <c r="B2105" t="s">
        <v>6358</v>
      </c>
      <c r="C2105" t="s">
        <v>6359</v>
      </c>
      <c r="D2105" t="s">
        <v>595</v>
      </c>
      <c r="E2105" t="s">
        <v>6366</v>
      </c>
      <c r="F2105" t="s">
        <v>6367</v>
      </c>
      <c r="G2105" t="s">
        <v>595</v>
      </c>
      <c r="H2105" t="s">
        <v>6362</v>
      </c>
      <c r="I2105" t="s">
        <v>598</v>
      </c>
      <c r="J2105">
        <v>14682500</v>
      </c>
      <c r="K2105">
        <v>2.67</v>
      </c>
      <c r="L2105" t="s">
        <v>3116</v>
      </c>
      <c r="M2105" t="s">
        <v>6363</v>
      </c>
    </row>
    <row r="2106" spans="1:13" x14ac:dyDescent="0.4">
      <c r="A2106">
        <v>210000445</v>
      </c>
      <c r="B2106" t="s">
        <v>6358</v>
      </c>
      <c r="C2106" t="s">
        <v>6359</v>
      </c>
      <c r="D2106" t="s">
        <v>595</v>
      </c>
      <c r="E2106" t="s">
        <v>6368</v>
      </c>
      <c r="F2106" t="s">
        <v>6369</v>
      </c>
      <c r="G2106" t="s">
        <v>595</v>
      </c>
      <c r="H2106" t="s">
        <v>6362</v>
      </c>
      <c r="I2106" t="s">
        <v>598</v>
      </c>
      <c r="J2106">
        <v>14682500</v>
      </c>
      <c r="K2106">
        <v>5.4</v>
      </c>
      <c r="L2106" t="s">
        <v>3116</v>
      </c>
      <c r="M2106" t="s">
        <v>6363</v>
      </c>
    </row>
    <row r="2107" spans="1:13" x14ac:dyDescent="0.4">
      <c r="A2107">
        <v>210000445</v>
      </c>
      <c r="B2107" t="s">
        <v>6358</v>
      </c>
      <c r="C2107" t="s">
        <v>6359</v>
      </c>
      <c r="D2107" t="s">
        <v>595</v>
      </c>
      <c r="E2107" t="s">
        <v>6370</v>
      </c>
      <c r="F2107" t="s">
        <v>6371</v>
      </c>
      <c r="G2107" t="s">
        <v>595</v>
      </c>
      <c r="H2107" t="s">
        <v>6362</v>
      </c>
      <c r="I2107" t="s">
        <v>598</v>
      </c>
      <c r="J2107">
        <v>27500000</v>
      </c>
      <c r="K2107">
        <v>2.67</v>
      </c>
      <c r="L2107" t="s">
        <v>3116</v>
      </c>
      <c r="M2107" t="s">
        <v>6363</v>
      </c>
    </row>
    <row r="2108" spans="1:13" x14ac:dyDescent="0.4">
      <c r="A2108">
        <v>210000445</v>
      </c>
      <c r="B2108" t="s">
        <v>6358</v>
      </c>
      <c r="C2108" t="s">
        <v>6359</v>
      </c>
      <c r="D2108" t="s">
        <v>595</v>
      </c>
      <c r="E2108" t="s">
        <v>6372</v>
      </c>
      <c r="F2108" t="s">
        <v>6373</v>
      </c>
      <c r="G2108" t="s">
        <v>595</v>
      </c>
      <c r="H2108" t="s">
        <v>6362</v>
      </c>
      <c r="I2108" t="s">
        <v>598</v>
      </c>
      <c r="J2108">
        <v>27500000</v>
      </c>
      <c r="K2108">
        <v>5.4</v>
      </c>
      <c r="L2108" t="s">
        <v>3116</v>
      </c>
      <c r="M2108" t="s">
        <v>6363</v>
      </c>
    </row>
    <row r="2109" spans="1:13" x14ac:dyDescent="0.4">
      <c r="A2109">
        <v>210000445</v>
      </c>
      <c r="B2109" t="s">
        <v>6358</v>
      </c>
      <c r="C2109" t="s">
        <v>6359</v>
      </c>
      <c r="D2109" t="s">
        <v>595</v>
      </c>
      <c r="E2109" t="s">
        <v>6374</v>
      </c>
      <c r="F2109" t="s">
        <v>6375</v>
      </c>
      <c r="G2109" t="s">
        <v>595</v>
      </c>
      <c r="H2109" t="s">
        <v>6376</v>
      </c>
      <c r="I2109" t="s">
        <v>598</v>
      </c>
      <c r="J2109">
        <v>6078770143</v>
      </c>
      <c r="K2109">
        <v>2.87</v>
      </c>
      <c r="L2109" t="s">
        <v>6377</v>
      </c>
      <c r="M2109" t="s">
        <v>6378</v>
      </c>
    </row>
    <row r="2110" spans="1:13" x14ac:dyDescent="0.4">
      <c r="A2110">
        <v>210000445</v>
      </c>
      <c r="B2110" t="s">
        <v>6358</v>
      </c>
      <c r="C2110" t="s">
        <v>6359</v>
      </c>
      <c r="D2110" t="s">
        <v>595</v>
      </c>
      <c r="E2110" t="s">
        <v>6379</v>
      </c>
      <c r="F2110" t="s">
        <v>6380</v>
      </c>
      <c r="G2110" t="s">
        <v>595</v>
      </c>
      <c r="H2110" t="s">
        <v>6376</v>
      </c>
      <c r="I2110" t="s">
        <v>598</v>
      </c>
      <c r="J2110">
        <v>6078770143</v>
      </c>
      <c r="K2110">
        <v>5.89</v>
      </c>
      <c r="L2110" t="s">
        <v>6377</v>
      </c>
      <c r="M2110" t="s">
        <v>6378</v>
      </c>
    </row>
    <row r="2111" spans="1:13" x14ac:dyDescent="0.4">
      <c r="A2111">
        <v>210000445</v>
      </c>
      <c r="B2111" t="s">
        <v>6358</v>
      </c>
      <c r="C2111" t="s">
        <v>6359</v>
      </c>
      <c r="D2111" t="s">
        <v>595</v>
      </c>
      <c r="E2111" t="s">
        <v>6381</v>
      </c>
      <c r="F2111" t="s">
        <v>6382</v>
      </c>
      <c r="G2111" t="s">
        <v>595</v>
      </c>
      <c r="H2111" t="s">
        <v>6376</v>
      </c>
      <c r="I2111" t="s">
        <v>598</v>
      </c>
      <c r="J2111">
        <v>780907250</v>
      </c>
      <c r="K2111">
        <v>2.87</v>
      </c>
      <c r="L2111" t="s">
        <v>6383</v>
      </c>
      <c r="M2111" t="s">
        <v>6384</v>
      </c>
    </row>
    <row r="2112" spans="1:13" x14ac:dyDescent="0.4">
      <c r="A2112">
        <v>210000445</v>
      </c>
      <c r="B2112" t="s">
        <v>6358</v>
      </c>
      <c r="C2112" t="s">
        <v>6359</v>
      </c>
      <c r="D2112" t="s">
        <v>595</v>
      </c>
      <c r="E2112" t="s">
        <v>6385</v>
      </c>
      <c r="F2112" t="s">
        <v>6386</v>
      </c>
      <c r="G2112" t="s">
        <v>595</v>
      </c>
      <c r="H2112" t="s">
        <v>6376</v>
      </c>
      <c r="I2112" t="s">
        <v>598</v>
      </c>
      <c r="J2112">
        <v>780907250</v>
      </c>
      <c r="K2112">
        <v>5.89</v>
      </c>
      <c r="L2112" t="s">
        <v>6383</v>
      </c>
      <c r="M2112" t="s">
        <v>6384</v>
      </c>
    </row>
    <row r="2113" spans="1:13" x14ac:dyDescent="0.4">
      <c r="A2113">
        <v>210000445</v>
      </c>
      <c r="B2113" t="s">
        <v>6358</v>
      </c>
      <c r="C2113" t="s">
        <v>6359</v>
      </c>
      <c r="D2113" t="s">
        <v>595</v>
      </c>
      <c r="E2113" t="s">
        <v>6387</v>
      </c>
      <c r="F2113" t="s">
        <v>6388</v>
      </c>
      <c r="G2113" t="s">
        <v>595</v>
      </c>
      <c r="H2113" t="s">
        <v>6376</v>
      </c>
      <c r="I2113" t="s">
        <v>598</v>
      </c>
      <c r="J2113">
        <v>444500000</v>
      </c>
      <c r="K2113">
        <v>2.87</v>
      </c>
      <c r="L2113" t="s">
        <v>6389</v>
      </c>
      <c r="M2113" t="s">
        <v>6378</v>
      </c>
    </row>
    <row r="2114" spans="1:13" x14ac:dyDescent="0.4">
      <c r="A2114">
        <v>210000445</v>
      </c>
      <c r="B2114" t="s">
        <v>6358</v>
      </c>
      <c r="C2114" t="s">
        <v>6359</v>
      </c>
      <c r="D2114" t="s">
        <v>595</v>
      </c>
      <c r="E2114" t="s">
        <v>6390</v>
      </c>
      <c r="F2114" t="s">
        <v>6391</v>
      </c>
      <c r="G2114" t="s">
        <v>595</v>
      </c>
      <c r="H2114" t="s">
        <v>6376</v>
      </c>
      <c r="I2114" t="s">
        <v>598</v>
      </c>
      <c r="J2114">
        <v>444500000</v>
      </c>
      <c r="K2114">
        <v>5.89</v>
      </c>
      <c r="L2114" t="s">
        <v>6389</v>
      </c>
      <c r="M2114" t="s">
        <v>6378</v>
      </c>
    </row>
    <row r="2115" spans="1:13" x14ac:dyDescent="0.4">
      <c r="A2115">
        <v>210000445</v>
      </c>
      <c r="B2115" t="s">
        <v>6358</v>
      </c>
      <c r="C2115" t="s">
        <v>6359</v>
      </c>
      <c r="D2115" t="s">
        <v>595</v>
      </c>
      <c r="E2115" t="s">
        <v>6392</v>
      </c>
      <c r="F2115" t="s">
        <v>6393</v>
      </c>
      <c r="G2115" t="s">
        <v>595</v>
      </c>
      <c r="H2115" t="s">
        <v>6376</v>
      </c>
      <c r="I2115" t="s">
        <v>598</v>
      </c>
      <c r="J2115">
        <v>2265536648</v>
      </c>
      <c r="K2115">
        <v>2.87</v>
      </c>
      <c r="L2115" t="s">
        <v>6394</v>
      </c>
      <c r="M2115" t="s">
        <v>6395</v>
      </c>
    </row>
    <row r="2116" spans="1:13" x14ac:dyDescent="0.4">
      <c r="A2116">
        <v>210000445</v>
      </c>
      <c r="B2116" t="s">
        <v>6358</v>
      </c>
      <c r="C2116" t="s">
        <v>6359</v>
      </c>
      <c r="D2116" t="s">
        <v>595</v>
      </c>
      <c r="E2116" t="s">
        <v>6396</v>
      </c>
      <c r="F2116" t="s">
        <v>6397</v>
      </c>
      <c r="G2116" t="s">
        <v>595</v>
      </c>
      <c r="H2116" t="s">
        <v>6376</v>
      </c>
      <c r="I2116" t="s">
        <v>598</v>
      </c>
      <c r="J2116">
        <v>2265536648</v>
      </c>
      <c r="K2116">
        <v>5.21</v>
      </c>
      <c r="L2116" t="s">
        <v>6394</v>
      </c>
      <c r="M2116" t="s">
        <v>6395</v>
      </c>
    </row>
    <row r="2117" spans="1:13" x14ac:dyDescent="0.4">
      <c r="A2117">
        <v>210000445</v>
      </c>
      <c r="B2117" t="s">
        <v>6358</v>
      </c>
      <c r="C2117" t="s">
        <v>6359</v>
      </c>
      <c r="D2117" t="s">
        <v>595</v>
      </c>
      <c r="E2117" t="s">
        <v>6398</v>
      </c>
      <c r="F2117" t="s">
        <v>6399</v>
      </c>
      <c r="G2117" t="s">
        <v>595</v>
      </c>
      <c r="H2117" t="s">
        <v>6376</v>
      </c>
      <c r="I2117" t="s">
        <v>598</v>
      </c>
      <c r="J2117">
        <v>320000000</v>
      </c>
      <c r="K2117">
        <v>2.87</v>
      </c>
      <c r="L2117" t="s">
        <v>6400</v>
      </c>
      <c r="M2117" t="s">
        <v>6384</v>
      </c>
    </row>
    <row r="2118" spans="1:13" x14ac:dyDescent="0.4">
      <c r="A2118">
        <v>210000445</v>
      </c>
      <c r="B2118" t="s">
        <v>6358</v>
      </c>
      <c r="C2118" t="s">
        <v>6359</v>
      </c>
      <c r="D2118" t="s">
        <v>595</v>
      </c>
      <c r="E2118" t="s">
        <v>6401</v>
      </c>
      <c r="F2118" t="s">
        <v>6402</v>
      </c>
      <c r="G2118" t="s">
        <v>595</v>
      </c>
      <c r="H2118" t="s">
        <v>6376</v>
      </c>
      <c r="I2118" t="s">
        <v>598</v>
      </c>
      <c r="J2118">
        <v>320000000</v>
      </c>
      <c r="K2118">
        <v>5.21</v>
      </c>
      <c r="L2118" t="s">
        <v>6400</v>
      </c>
      <c r="M2118" t="s">
        <v>6384</v>
      </c>
    </row>
    <row r="2119" spans="1:13" x14ac:dyDescent="0.4">
      <c r="A2119">
        <v>210000445</v>
      </c>
      <c r="B2119" t="s">
        <v>6358</v>
      </c>
      <c r="C2119" t="s">
        <v>6359</v>
      </c>
      <c r="D2119" t="s">
        <v>595</v>
      </c>
      <c r="E2119" t="s">
        <v>6403</v>
      </c>
      <c r="F2119" t="s">
        <v>6404</v>
      </c>
      <c r="G2119" t="s">
        <v>595</v>
      </c>
      <c r="H2119" t="s">
        <v>6376</v>
      </c>
      <c r="I2119" t="s">
        <v>598</v>
      </c>
      <c r="J2119">
        <v>180500000</v>
      </c>
      <c r="K2119">
        <v>2.87</v>
      </c>
      <c r="L2119" t="s">
        <v>6405</v>
      </c>
      <c r="M2119" t="s">
        <v>6395</v>
      </c>
    </row>
    <row r="2120" spans="1:13" x14ac:dyDescent="0.4">
      <c r="A2120">
        <v>210000445</v>
      </c>
      <c r="B2120" t="s">
        <v>6358</v>
      </c>
      <c r="C2120" t="s">
        <v>6359</v>
      </c>
      <c r="D2120" t="s">
        <v>595</v>
      </c>
      <c r="E2120" t="s">
        <v>6406</v>
      </c>
      <c r="F2120" t="s">
        <v>6407</v>
      </c>
      <c r="G2120" t="s">
        <v>595</v>
      </c>
      <c r="H2120" t="s">
        <v>6376</v>
      </c>
      <c r="I2120" t="s">
        <v>598</v>
      </c>
      <c r="J2120">
        <v>180500000</v>
      </c>
      <c r="K2120">
        <v>5.21</v>
      </c>
      <c r="L2120" t="s">
        <v>6405</v>
      </c>
      <c r="M2120" t="s">
        <v>6395</v>
      </c>
    </row>
    <row r="2121" spans="1:13" x14ac:dyDescent="0.4">
      <c r="A2121">
        <v>210000445</v>
      </c>
      <c r="B2121" t="s">
        <v>6358</v>
      </c>
      <c r="C2121" t="s">
        <v>6359</v>
      </c>
      <c r="D2121" t="s">
        <v>2775</v>
      </c>
      <c r="E2121" t="s">
        <v>6408</v>
      </c>
      <c r="F2121" t="s">
        <v>6362</v>
      </c>
      <c r="G2121" t="s">
        <v>2775</v>
      </c>
      <c r="H2121" t="s">
        <v>6362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6358</v>
      </c>
      <c r="C2122" t="s">
        <v>6359</v>
      </c>
      <c r="D2122" t="s">
        <v>2775</v>
      </c>
      <c r="E2122" t="s">
        <v>6409</v>
      </c>
      <c r="F2122" t="s">
        <v>6376</v>
      </c>
      <c r="G2122" t="s">
        <v>2775</v>
      </c>
      <c r="H2122" t="s">
        <v>6376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6410</v>
      </c>
      <c r="D2123" t="s">
        <v>595</v>
      </c>
      <c r="F2123" t="s">
        <v>6411</v>
      </c>
      <c r="G2123" t="s">
        <v>595</v>
      </c>
      <c r="H2123" t="s">
        <v>6411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6410</v>
      </c>
      <c r="D2124" t="s">
        <v>595</v>
      </c>
      <c r="F2124" t="s">
        <v>6412</v>
      </c>
      <c r="G2124" t="s">
        <v>595</v>
      </c>
      <c r="H2124" t="s">
        <v>6412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6410</v>
      </c>
      <c r="D2125" t="s">
        <v>595</v>
      </c>
      <c r="F2125" t="s">
        <v>6413</v>
      </c>
      <c r="G2125" t="s">
        <v>595</v>
      </c>
      <c r="H2125" t="s">
        <v>6413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6410</v>
      </c>
      <c r="D2126" t="s">
        <v>595</v>
      </c>
      <c r="F2126" t="s">
        <v>6414</v>
      </c>
      <c r="G2126" t="s">
        <v>595</v>
      </c>
      <c r="H2126" t="s">
        <v>6414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6410</v>
      </c>
      <c r="D2127" t="s">
        <v>595</v>
      </c>
      <c r="F2127" t="s">
        <v>6415</v>
      </c>
      <c r="G2127" t="s">
        <v>595</v>
      </c>
      <c r="H2127" t="s">
        <v>6415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6410</v>
      </c>
      <c r="D2128" t="s">
        <v>595</v>
      </c>
      <c r="F2128" t="s">
        <v>6416</v>
      </c>
      <c r="G2128" t="s">
        <v>595</v>
      </c>
      <c r="H2128" t="s">
        <v>6416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6410</v>
      </c>
      <c r="D2129" t="s">
        <v>595</v>
      </c>
      <c r="F2129" t="s">
        <v>6417</v>
      </c>
      <c r="G2129" t="s">
        <v>595</v>
      </c>
      <c r="H2129" t="s">
        <v>6417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6410</v>
      </c>
      <c r="D2130" t="s">
        <v>595</v>
      </c>
      <c r="F2130" t="s">
        <v>5205</v>
      </c>
      <c r="G2130" t="s">
        <v>595</v>
      </c>
      <c r="H2130" t="s">
        <v>5205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6410</v>
      </c>
      <c r="D2131" t="s">
        <v>595</v>
      </c>
      <c r="F2131" t="s">
        <v>6418</v>
      </c>
      <c r="G2131" t="s">
        <v>595</v>
      </c>
      <c r="H2131" t="s">
        <v>6418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6410</v>
      </c>
      <c r="D2132" t="s">
        <v>595</v>
      </c>
      <c r="F2132" t="s">
        <v>6419</v>
      </c>
      <c r="G2132" t="s">
        <v>595</v>
      </c>
      <c r="H2132" t="s">
        <v>6419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6410</v>
      </c>
      <c r="D2133" t="s">
        <v>595</v>
      </c>
      <c r="F2133" t="s">
        <v>6420</v>
      </c>
      <c r="G2133" t="s">
        <v>595</v>
      </c>
      <c r="H2133" t="s">
        <v>6420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6410</v>
      </c>
      <c r="D2134" t="s">
        <v>595</v>
      </c>
      <c r="F2134" t="s">
        <v>6421</v>
      </c>
      <c r="G2134" t="s">
        <v>595</v>
      </c>
      <c r="H2134" t="s">
        <v>6421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6410</v>
      </c>
      <c r="D2135" t="s">
        <v>595</v>
      </c>
      <c r="F2135" t="s">
        <v>6422</v>
      </c>
      <c r="G2135" t="s">
        <v>595</v>
      </c>
      <c r="H2135" t="s">
        <v>6422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6410</v>
      </c>
      <c r="D2136" t="s">
        <v>595</v>
      </c>
      <c r="F2136" t="s">
        <v>6423</v>
      </c>
      <c r="G2136" t="s">
        <v>595</v>
      </c>
      <c r="H2136" t="s">
        <v>6423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6410</v>
      </c>
      <c r="D2137" t="s">
        <v>595</v>
      </c>
      <c r="F2137" t="s">
        <v>6424</v>
      </c>
      <c r="G2137" t="s">
        <v>595</v>
      </c>
      <c r="H2137" t="s">
        <v>6424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6410</v>
      </c>
      <c r="D2138" t="s">
        <v>595</v>
      </c>
      <c r="F2138" t="s">
        <v>6425</v>
      </c>
      <c r="G2138" t="s">
        <v>595</v>
      </c>
      <c r="H2138" t="s">
        <v>6425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6410</v>
      </c>
      <c r="D2139" t="s">
        <v>595</v>
      </c>
      <c r="F2139" t="s">
        <v>6426</v>
      </c>
      <c r="G2139" t="s">
        <v>595</v>
      </c>
      <c r="H2139" t="s">
        <v>6426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6410</v>
      </c>
      <c r="D2140" t="s">
        <v>595</v>
      </c>
      <c r="F2140" t="s">
        <v>6427</v>
      </c>
      <c r="G2140" t="s">
        <v>595</v>
      </c>
      <c r="H2140" t="s">
        <v>6427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6410</v>
      </c>
      <c r="D2141" t="s">
        <v>595</v>
      </c>
      <c r="F2141" t="s">
        <v>6428</v>
      </c>
      <c r="G2141" t="s">
        <v>595</v>
      </c>
      <c r="H2141" t="s">
        <v>6428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6410</v>
      </c>
      <c r="D2142" t="s">
        <v>595</v>
      </c>
      <c r="F2142" t="s">
        <v>6429</v>
      </c>
      <c r="G2142" t="s">
        <v>595</v>
      </c>
      <c r="H2142" t="s">
        <v>6429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6410</v>
      </c>
      <c r="D2143" t="s">
        <v>595</v>
      </c>
      <c r="F2143" t="s">
        <v>6430</v>
      </c>
      <c r="G2143" t="s">
        <v>595</v>
      </c>
      <c r="H2143" t="s">
        <v>6430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6410</v>
      </c>
      <c r="D2144" t="s">
        <v>595</v>
      </c>
      <c r="F2144" t="s">
        <v>6431</v>
      </c>
      <c r="G2144" t="s">
        <v>595</v>
      </c>
      <c r="H2144" t="s">
        <v>6431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6410</v>
      </c>
      <c r="D2145" t="s">
        <v>595</v>
      </c>
      <c r="F2145" t="s">
        <v>6432</v>
      </c>
      <c r="G2145" t="s">
        <v>595</v>
      </c>
      <c r="H2145" t="s">
        <v>6432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6410</v>
      </c>
      <c r="D2146" t="s">
        <v>595</v>
      </c>
      <c r="F2146" t="s">
        <v>6433</v>
      </c>
      <c r="G2146" t="s">
        <v>595</v>
      </c>
      <c r="H2146" t="s">
        <v>6433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6410</v>
      </c>
      <c r="D2147" t="s">
        <v>595</v>
      </c>
      <c r="F2147" t="s">
        <v>6434</v>
      </c>
      <c r="G2147" t="s">
        <v>595</v>
      </c>
      <c r="H2147" t="s">
        <v>6434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6410</v>
      </c>
      <c r="D2148" t="s">
        <v>595</v>
      </c>
      <c r="F2148" t="s">
        <v>6435</v>
      </c>
      <c r="G2148" t="s">
        <v>595</v>
      </c>
      <c r="H2148" t="s">
        <v>6435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6410</v>
      </c>
      <c r="D2149" t="s">
        <v>595</v>
      </c>
      <c r="F2149" t="s">
        <v>6436</v>
      </c>
      <c r="G2149" t="s">
        <v>595</v>
      </c>
      <c r="H2149" t="s">
        <v>6436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6410</v>
      </c>
      <c r="D2150" t="s">
        <v>595</v>
      </c>
      <c r="F2150" t="s">
        <v>6437</v>
      </c>
      <c r="G2150" t="s">
        <v>595</v>
      </c>
      <c r="H2150" t="s">
        <v>6437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6410</v>
      </c>
      <c r="D2151" t="s">
        <v>595</v>
      </c>
      <c r="F2151" t="s">
        <v>6438</v>
      </c>
      <c r="G2151" t="s">
        <v>595</v>
      </c>
      <c r="H2151" t="s">
        <v>6438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6410</v>
      </c>
      <c r="D2152" t="s">
        <v>595</v>
      </c>
      <c r="F2152" t="s">
        <v>6439</v>
      </c>
      <c r="G2152" t="s">
        <v>595</v>
      </c>
      <c r="H2152" t="s">
        <v>6439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6410</v>
      </c>
      <c r="D2153" t="s">
        <v>595</v>
      </c>
      <c r="F2153" t="s">
        <v>6440</v>
      </c>
      <c r="G2153" t="s">
        <v>595</v>
      </c>
      <c r="H2153" t="s">
        <v>6440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6410</v>
      </c>
      <c r="D2154" t="s">
        <v>595</v>
      </c>
      <c r="F2154" t="s">
        <v>6441</v>
      </c>
      <c r="G2154" t="s">
        <v>595</v>
      </c>
      <c r="H2154" t="s">
        <v>6441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6410</v>
      </c>
      <c r="D2155" t="s">
        <v>595</v>
      </c>
      <c r="F2155" t="s">
        <v>6442</v>
      </c>
      <c r="G2155" t="s">
        <v>595</v>
      </c>
      <c r="H2155" t="s">
        <v>6442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6410</v>
      </c>
      <c r="D2156" t="s">
        <v>595</v>
      </c>
      <c r="F2156" t="s">
        <v>6443</v>
      </c>
      <c r="G2156" t="s">
        <v>595</v>
      </c>
      <c r="H2156" t="s">
        <v>6443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6410</v>
      </c>
      <c r="D2157" t="s">
        <v>595</v>
      </c>
      <c r="F2157" t="s">
        <v>6444</v>
      </c>
      <c r="G2157" t="s">
        <v>595</v>
      </c>
      <c r="H2157" t="s">
        <v>6444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6410</v>
      </c>
      <c r="D2158" t="s">
        <v>595</v>
      </c>
      <c r="F2158" t="s">
        <v>6445</v>
      </c>
      <c r="G2158" t="s">
        <v>595</v>
      </c>
      <c r="H2158" t="s">
        <v>6445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6410</v>
      </c>
      <c r="D2159" t="s">
        <v>595</v>
      </c>
      <c r="F2159" t="s">
        <v>6446</v>
      </c>
      <c r="G2159" t="s">
        <v>595</v>
      </c>
      <c r="H2159" t="s">
        <v>6446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6410</v>
      </c>
      <c r="D2160" t="s">
        <v>595</v>
      </c>
      <c r="F2160" t="s">
        <v>6447</v>
      </c>
      <c r="G2160" t="s">
        <v>595</v>
      </c>
      <c r="H2160" t="s">
        <v>6447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6410</v>
      </c>
      <c r="D2161" t="s">
        <v>595</v>
      </c>
      <c r="F2161" t="s">
        <v>6448</v>
      </c>
      <c r="G2161" t="s">
        <v>595</v>
      </c>
      <c r="H2161" t="s">
        <v>6448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6410</v>
      </c>
      <c r="D2162" t="s">
        <v>595</v>
      </c>
      <c r="F2162" t="s">
        <v>6449</v>
      </c>
      <c r="G2162" t="s">
        <v>595</v>
      </c>
      <c r="H2162" t="s">
        <v>6449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6410</v>
      </c>
      <c r="D2163" t="s">
        <v>595</v>
      </c>
      <c r="F2163" t="s">
        <v>6450</v>
      </c>
      <c r="G2163" t="s">
        <v>595</v>
      </c>
      <c r="H2163" t="s">
        <v>6450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6410</v>
      </c>
      <c r="D2164" t="s">
        <v>595</v>
      </c>
      <c r="F2164" t="s">
        <v>6451</v>
      </c>
      <c r="G2164" t="s">
        <v>595</v>
      </c>
      <c r="H2164" t="s">
        <v>6451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6410</v>
      </c>
      <c r="D2165" t="s">
        <v>595</v>
      </c>
      <c r="F2165" t="s">
        <v>6452</v>
      </c>
      <c r="G2165" t="s">
        <v>595</v>
      </c>
      <c r="H2165" t="s">
        <v>6452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6410</v>
      </c>
      <c r="D2166" t="s">
        <v>595</v>
      </c>
      <c r="F2166" t="s">
        <v>6453</v>
      </c>
      <c r="G2166" t="s">
        <v>595</v>
      </c>
      <c r="H2166" t="s">
        <v>6453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6410</v>
      </c>
      <c r="D2167" t="s">
        <v>595</v>
      </c>
      <c r="F2167" t="s">
        <v>6454</v>
      </c>
      <c r="G2167" t="s">
        <v>595</v>
      </c>
      <c r="H2167" t="s">
        <v>6454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6410</v>
      </c>
      <c r="D2168" t="s">
        <v>595</v>
      </c>
      <c r="F2168" t="s">
        <v>6455</v>
      </c>
      <c r="G2168" t="s">
        <v>595</v>
      </c>
      <c r="H2168" t="s">
        <v>6455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6410</v>
      </c>
      <c r="D2169" t="s">
        <v>595</v>
      </c>
      <c r="F2169" t="s">
        <v>6456</v>
      </c>
      <c r="G2169" t="s">
        <v>595</v>
      </c>
      <c r="H2169" t="s">
        <v>6456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6410</v>
      </c>
      <c r="D2170" t="s">
        <v>595</v>
      </c>
      <c r="F2170" t="s">
        <v>6457</v>
      </c>
      <c r="G2170" t="s">
        <v>595</v>
      </c>
      <c r="H2170" t="s">
        <v>6457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6410</v>
      </c>
      <c r="D2171" t="s">
        <v>595</v>
      </c>
      <c r="F2171" t="s">
        <v>6458</v>
      </c>
      <c r="G2171" t="s">
        <v>595</v>
      </c>
      <c r="H2171" t="s">
        <v>6458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6410</v>
      </c>
      <c r="D2172" t="s">
        <v>595</v>
      </c>
      <c r="F2172" t="s">
        <v>6459</v>
      </c>
      <c r="G2172" t="s">
        <v>595</v>
      </c>
      <c r="H2172" t="s">
        <v>6459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6410</v>
      </c>
      <c r="D2173" t="s">
        <v>595</v>
      </c>
      <c r="F2173" t="s">
        <v>6460</v>
      </c>
      <c r="G2173" t="s">
        <v>595</v>
      </c>
      <c r="H2173" t="s">
        <v>6460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6410</v>
      </c>
      <c r="D2174" t="s">
        <v>595</v>
      </c>
      <c r="F2174" t="s">
        <v>6461</v>
      </c>
      <c r="G2174" t="s">
        <v>595</v>
      </c>
      <c r="H2174" t="s">
        <v>6461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6410</v>
      </c>
      <c r="D2175" t="s">
        <v>595</v>
      </c>
      <c r="F2175" t="s">
        <v>6462</v>
      </c>
      <c r="G2175" t="s">
        <v>595</v>
      </c>
      <c r="H2175" t="s">
        <v>6462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6410</v>
      </c>
      <c r="D2176" t="s">
        <v>595</v>
      </c>
      <c r="F2176" t="s">
        <v>6463</v>
      </c>
      <c r="G2176" t="s">
        <v>595</v>
      </c>
      <c r="H2176" t="s">
        <v>6463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6410</v>
      </c>
      <c r="D2177" t="s">
        <v>595</v>
      </c>
      <c r="F2177" t="s">
        <v>6464</v>
      </c>
      <c r="G2177" t="s">
        <v>595</v>
      </c>
      <c r="H2177" t="s">
        <v>6464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6410</v>
      </c>
      <c r="D2178" t="s">
        <v>595</v>
      </c>
      <c r="F2178" t="s">
        <v>6465</v>
      </c>
      <c r="G2178" t="s">
        <v>595</v>
      </c>
      <c r="H2178" t="s">
        <v>6465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6410</v>
      </c>
      <c r="D2179" t="s">
        <v>595</v>
      </c>
      <c r="F2179" t="s">
        <v>6466</v>
      </c>
      <c r="G2179" t="s">
        <v>595</v>
      </c>
      <c r="H2179" t="s">
        <v>6466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6410</v>
      </c>
      <c r="D2180" t="s">
        <v>595</v>
      </c>
      <c r="F2180" t="s">
        <v>6467</v>
      </c>
      <c r="G2180" t="s">
        <v>595</v>
      </c>
      <c r="H2180" t="s">
        <v>6467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6410</v>
      </c>
      <c r="D2181" t="s">
        <v>595</v>
      </c>
      <c r="F2181" t="s">
        <v>6468</v>
      </c>
      <c r="G2181" t="s">
        <v>595</v>
      </c>
      <c r="H2181" t="s">
        <v>6468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6410</v>
      </c>
      <c r="D2182" t="s">
        <v>595</v>
      </c>
      <c r="F2182" t="s">
        <v>6469</v>
      </c>
      <c r="G2182" t="s">
        <v>595</v>
      </c>
      <c r="H2182" t="s">
        <v>6469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6470</v>
      </c>
      <c r="D2183" t="s">
        <v>595</v>
      </c>
      <c r="E2183" t="s">
        <v>6471</v>
      </c>
      <c r="F2183" t="s">
        <v>6472</v>
      </c>
      <c r="G2183" t="s">
        <v>595</v>
      </c>
      <c r="H2183" t="s">
        <v>6473</v>
      </c>
      <c r="I2183" t="s">
        <v>598</v>
      </c>
      <c r="J2183">
        <v>4650392865.4351397</v>
      </c>
      <c r="K2183">
        <v>4.9400000000000004</v>
      </c>
      <c r="L2183" t="s">
        <v>6474</v>
      </c>
      <c r="M2183" t="s">
        <v>6475</v>
      </c>
    </row>
    <row r="2184" spans="1:13" x14ac:dyDescent="0.4">
      <c r="A2184">
        <v>210000527</v>
      </c>
      <c r="B2184" t="s">
        <v>1686</v>
      </c>
      <c r="C2184" t="s">
        <v>6476</v>
      </c>
      <c r="D2184" t="s">
        <v>2775</v>
      </c>
      <c r="F2184" t="s">
        <v>6477</v>
      </c>
      <c r="G2184" t="s">
        <v>2775</v>
      </c>
      <c r="H2184" t="s">
        <v>6477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6476</v>
      </c>
      <c r="D2185" t="s">
        <v>2775</v>
      </c>
      <c r="F2185" t="s">
        <v>6478</v>
      </c>
      <c r="G2185" t="s">
        <v>2775</v>
      </c>
      <c r="H2185" t="s">
        <v>6478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6476</v>
      </c>
      <c r="D2186" t="s">
        <v>2775</v>
      </c>
      <c r="F2186" t="s">
        <v>6479</v>
      </c>
      <c r="G2186" t="s">
        <v>2775</v>
      </c>
      <c r="H2186" t="s">
        <v>6479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6476</v>
      </c>
      <c r="D2187" t="s">
        <v>2775</v>
      </c>
      <c r="F2187" t="s">
        <v>6480</v>
      </c>
      <c r="G2187" t="s">
        <v>2775</v>
      </c>
      <c r="H2187" t="s">
        <v>6480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6476</v>
      </c>
      <c r="D2188" t="s">
        <v>2775</v>
      </c>
      <c r="F2188" t="s">
        <v>6481</v>
      </c>
      <c r="G2188" t="s">
        <v>2775</v>
      </c>
      <c r="H2188" t="s">
        <v>6482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6476</v>
      </c>
      <c r="D2189" t="s">
        <v>2775</v>
      </c>
      <c r="F2189" t="s">
        <v>6483</v>
      </c>
      <c r="G2189" t="s">
        <v>2775</v>
      </c>
      <c r="H2189" t="s">
        <v>6483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6476</v>
      </c>
      <c r="D2190" t="s">
        <v>2775</v>
      </c>
      <c r="F2190" t="s">
        <v>6484</v>
      </c>
      <c r="G2190" t="s">
        <v>2775</v>
      </c>
      <c r="H2190" t="s">
        <v>6484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6476</v>
      </c>
      <c r="D2191" t="s">
        <v>2775</v>
      </c>
      <c r="F2191" t="s">
        <v>6485</v>
      </c>
      <c r="G2191" t="s">
        <v>2775</v>
      </c>
      <c r="H2191" t="s">
        <v>6485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6476</v>
      </c>
      <c r="D2192" t="s">
        <v>2775</v>
      </c>
      <c r="F2192" t="s">
        <v>6486</v>
      </c>
      <c r="G2192" t="s">
        <v>2775</v>
      </c>
      <c r="H2192" t="s">
        <v>6486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6476</v>
      </c>
      <c r="D2193" t="s">
        <v>2775</v>
      </c>
      <c r="F2193" t="s">
        <v>6487</v>
      </c>
      <c r="G2193" t="s">
        <v>2775</v>
      </c>
      <c r="H2193" t="s">
        <v>6487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6488</v>
      </c>
      <c r="D2194" t="s">
        <v>595</v>
      </c>
      <c r="E2194" t="s">
        <v>6489</v>
      </c>
      <c r="F2194" t="s">
        <v>6490</v>
      </c>
      <c r="G2194" t="s">
        <v>595</v>
      </c>
      <c r="H2194" t="s">
        <v>6491</v>
      </c>
      <c r="I2194" t="s">
        <v>733</v>
      </c>
      <c r="J2194">
        <v>14242613598.1036</v>
      </c>
      <c r="K2194">
        <v>7.6074000000000002</v>
      </c>
      <c r="L2194" t="s">
        <v>3329</v>
      </c>
      <c r="M2194" t="s">
        <v>6492</v>
      </c>
    </row>
    <row r="2195" spans="1:13" x14ac:dyDescent="0.4">
      <c r="A2195">
        <v>210000538</v>
      </c>
      <c r="B2195" t="s">
        <v>1792</v>
      </c>
      <c r="C2195" t="s">
        <v>6488</v>
      </c>
      <c r="D2195" t="s">
        <v>595</v>
      </c>
      <c r="E2195" t="s">
        <v>6493</v>
      </c>
      <c r="F2195" t="s">
        <v>6494</v>
      </c>
      <c r="G2195" t="s">
        <v>595</v>
      </c>
      <c r="H2195" t="s">
        <v>6495</v>
      </c>
      <c r="I2195" t="s">
        <v>733</v>
      </c>
      <c r="J2195">
        <v>5363598853.8704996</v>
      </c>
      <c r="K2195">
        <v>9.5015000000000001</v>
      </c>
      <c r="L2195" t="s">
        <v>6496</v>
      </c>
      <c r="M2195" t="s">
        <v>6497</v>
      </c>
    </row>
    <row r="2196" spans="1:13" x14ac:dyDescent="0.4">
      <c r="A2196">
        <v>210000538</v>
      </c>
      <c r="B2196" t="s">
        <v>1792</v>
      </c>
      <c r="C2196" t="s">
        <v>6488</v>
      </c>
      <c r="D2196" t="s">
        <v>595</v>
      </c>
      <c r="E2196" t="s">
        <v>6498</v>
      </c>
      <c r="F2196" t="s">
        <v>6499</v>
      </c>
      <c r="G2196" t="s">
        <v>595</v>
      </c>
      <c r="H2196" t="s">
        <v>6500</v>
      </c>
      <c r="I2196" t="s">
        <v>733</v>
      </c>
      <c r="J2196">
        <v>6082322500.7791004</v>
      </c>
      <c r="K2196">
        <v>8.5302000000000007</v>
      </c>
      <c r="L2196" t="s">
        <v>6501</v>
      </c>
      <c r="M2196" t="s">
        <v>6502</v>
      </c>
    </row>
    <row r="2197" spans="1:13" x14ac:dyDescent="0.4">
      <c r="A2197">
        <v>210000538</v>
      </c>
      <c r="B2197" t="s">
        <v>1792</v>
      </c>
      <c r="C2197" t="s">
        <v>6488</v>
      </c>
      <c r="D2197" t="s">
        <v>595</v>
      </c>
      <c r="E2197" t="s">
        <v>6503</v>
      </c>
      <c r="F2197" t="s">
        <v>6504</v>
      </c>
      <c r="G2197" t="s">
        <v>595</v>
      </c>
      <c r="H2197" t="s">
        <v>6500</v>
      </c>
      <c r="I2197" t="s">
        <v>733</v>
      </c>
      <c r="J2197">
        <v>4387646072.8506498</v>
      </c>
      <c r="K2197">
        <v>8.5839999999999996</v>
      </c>
      <c r="L2197" t="s">
        <v>6501</v>
      </c>
      <c r="M2197" t="s">
        <v>6502</v>
      </c>
    </row>
    <row r="2198" spans="1:13" x14ac:dyDescent="0.4">
      <c r="A2198">
        <v>210000538</v>
      </c>
      <c r="B2198" t="s">
        <v>1792</v>
      </c>
      <c r="C2198" t="s">
        <v>6488</v>
      </c>
      <c r="D2198" t="s">
        <v>595</v>
      </c>
      <c r="E2198" t="s">
        <v>6505</v>
      </c>
      <c r="F2198" t="s">
        <v>6506</v>
      </c>
      <c r="G2198" t="s">
        <v>595</v>
      </c>
      <c r="H2198" t="s">
        <v>6507</v>
      </c>
      <c r="I2198" t="s">
        <v>961</v>
      </c>
      <c r="J2198">
        <v>1467823829.1608</v>
      </c>
      <c r="K2198">
        <v>12.4621</v>
      </c>
      <c r="L2198" t="s">
        <v>6508</v>
      </c>
      <c r="M2198" t="s">
        <v>6509</v>
      </c>
    </row>
    <row r="2199" spans="1:13" x14ac:dyDescent="0.4">
      <c r="A2199">
        <v>210000538</v>
      </c>
      <c r="B2199" t="s">
        <v>1792</v>
      </c>
      <c r="C2199" t="s">
        <v>6488</v>
      </c>
      <c r="D2199" t="s">
        <v>2775</v>
      </c>
      <c r="F2199" t="s">
        <v>6510</v>
      </c>
      <c r="G2199" t="s">
        <v>2775</v>
      </c>
      <c r="H2199" t="s">
        <v>6510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6488</v>
      </c>
      <c r="D2200" t="s">
        <v>2775</v>
      </c>
      <c r="F2200" t="s">
        <v>6511</v>
      </c>
      <c r="G2200" t="s">
        <v>2775</v>
      </c>
      <c r="H2200" t="s">
        <v>6511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6488</v>
      </c>
      <c r="D2201" t="s">
        <v>2775</v>
      </c>
      <c r="F2201" t="s">
        <v>6512</v>
      </c>
      <c r="G2201" t="s">
        <v>2775</v>
      </c>
      <c r="H2201" t="s">
        <v>6512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6488</v>
      </c>
      <c r="D2202" t="s">
        <v>2775</v>
      </c>
      <c r="F2202" t="s">
        <v>5509</v>
      </c>
      <c r="G2202" t="s">
        <v>2775</v>
      </c>
      <c r="H2202" t="s">
        <v>5509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6488</v>
      </c>
      <c r="D2203" t="s">
        <v>2775</v>
      </c>
      <c r="F2203" t="s">
        <v>6513</v>
      </c>
      <c r="G2203" t="s">
        <v>2775</v>
      </c>
      <c r="H2203" t="s">
        <v>6513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6488</v>
      </c>
      <c r="D2204" t="s">
        <v>2775</v>
      </c>
      <c r="F2204" t="s">
        <v>6514</v>
      </c>
      <c r="G2204" t="s">
        <v>2775</v>
      </c>
      <c r="H2204" t="s">
        <v>6514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6488</v>
      </c>
      <c r="D2205" t="s">
        <v>2775</v>
      </c>
      <c r="F2205" t="s">
        <v>5611</v>
      </c>
      <c r="G2205" t="s">
        <v>2775</v>
      </c>
      <c r="H2205" t="s">
        <v>5611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6488</v>
      </c>
      <c r="D2206" t="s">
        <v>2775</v>
      </c>
      <c r="F2206" t="s">
        <v>6515</v>
      </c>
      <c r="G2206" t="s">
        <v>2775</v>
      </c>
      <c r="H2206" t="s">
        <v>6516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6517</v>
      </c>
      <c r="D2207" t="s">
        <v>2775</v>
      </c>
      <c r="F2207" t="s">
        <v>6518</v>
      </c>
      <c r="G2207" t="s">
        <v>2775</v>
      </c>
      <c r="H2207" t="s">
        <v>6518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6517</v>
      </c>
      <c r="D2208" t="s">
        <v>2775</v>
      </c>
      <c r="F2208" t="s">
        <v>6519</v>
      </c>
      <c r="G2208" t="s">
        <v>2775</v>
      </c>
      <c r="H2208" t="s">
        <v>6519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6517</v>
      </c>
      <c r="D2209" t="s">
        <v>2775</v>
      </c>
      <c r="F2209" t="s">
        <v>4490</v>
      </c>
      <c r="G2209" t="s">
        <v>2775</v>
      </c>
      <c r="H2209" t="s">
        <v>4490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6517</v>
      </c>
      <c r="D2210" t="s">
        <v>2775</v>
      </c>
      <c r="F2210" t="s">
        <v>6520</v>
      </c>
      <c r="G2210" t="s">
        <v>2775</v>
      </c>
      <c r="H2210" t="s">
        <v>6520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6517</v>
      </c>
      <c r="D2211" t="s">
        <v>2775</v>
      </c>
      <c r="F2211" t="s">
        <v>6521</v>
      </c>
      <c r="G2211" t="s">
        <v>2775</v>
      </c>
      <c r="H2211" t="s">
        <v>6521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6517</v>
      </c>
      <c r="D2212" t="s">
        <v>2775</v>
      </c>
      <c r="F2212" t="s">
        <v>6522</v>
      </c>
      <c r="G2212" t="s">
        <v>2775</v>
      </c>
      <c r="H2212" t="s">
        <v>6522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6517</v>
      </c>
      <c r="D2213" t="s">
        <v>2775</v>
      </c>
      <c r="F2213" t="s">
        <v>6523</v>
      </c>
      <c r="G2213" t="s">
        <v>2775</v>
      </c>
      <c r="H2213" t="s">
        <v>6523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6517</v>
      </c>
      <c r="D2214" t="s">
        <v>2775</v>
      </c>
      <c r="F2214" t="s">
        <v>6524</v>
      </c>
      <c r="G2214" t="s">
        <v>2775</v>
      </c>
      <c r="H2214" t="s">
        <v>6524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6517</v>
      </c>
      <c r="D2215" t="s">
        <v>2775</v>
      </c>
      <c r="F2215" t="s">
        <v>6525</v>
      </c>
      <c r="G2215" t="s">
        <v>2775</v>
      </c>
      <c r="H2215" t="s">
        <v>6525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6517</v>
      </c>
      <c r="D2216" t="s">
        <v>2775</v>
      </c>
      <c r="F2216" t="s">
        <v>6526</v>
      </c>
      <c r="G2216" t="s">
        <v>2775</v>
      </c>
      <c r="H2216" t="s">
        <v>6526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6517</v>
      </c>
      <c r="D2217" t="s">
        <v>2775</v>
      </c>
      <c r="F2217" t="s">
        <v>6527</v>
      </c>
      <c r="G2217" t="s">
        <v>2775</v>
      </c>
      <c r="H2217" t="s">
        <v>6527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6517</v>
      </c>
      <c r="D2218" t="s">
        <v>2775</v>
      </c>
      <c r="F2218" t="s">
        <v>6528</v>
      </c>
      <c r="G2218" t="s">
        <v>2775</v>
      </c>
      <c r="H2218" t="s">
        <v>6528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6517</v>
      </c>
      <c r="D2219" t="s">
        <v>2775</v>
      </c>
      <c r="F2219" t="s">
        <v>6529</v>
      </c>
      <c r="G2219" t="s">
        <v>2775</v>
      </c>
      <c r="H2219" t="s">
        <v>6529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6517</v>
      </c>
      <c r="D2220" t="s">
        <v>2775</v>
      </c>
      <c r="F2220" t="s">
        <v>6530</v>
      </c>
      <c r="G2220" t="s">
        <v>2775</v>
      </c>
      <c r="H2220" t="s">
        <v>6530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6517</v>
      </c>
      <c r="D2221" t="s">
        <v>2775</v>
      </c>
      <c r="F2221" t="s">
        <v>6531</v>
      </c>
      <c r="G2221" t="s">
        <v>2775</v>
      </c>
      <c r="H2221" t="s">
        <v>6531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6517</v>
      </c>
      <c r="D2222" t="s">
        <v>2775</v>
      </c>
      <c r="F2222" t="s">
        <v>6532</v>
      </c>
      <c r="G2222" t="s">
        <v>2775</v>
      </c>
      <c r="H2222" t="s">
        <v>6532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6517</v>
      </c>
      <c r="D2223" t="s">
        <v>2775</v>
      </c>
      <c r="F2223" t="s">
        <v>6533</v>
      </c>
      <c r="G2223" t="s">
        <v>2775</v>
      </c>
      <c r="H2223" t="s">
        <v>6533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6517</v>
      </c>
      <c r="D2224" t="s">
        <v>2775</v>
      </c>
      <c r="F2224" t="s">
        <v>6534</v>
      </c>
      <c r="G2224" t="s">
        <v>2775</v>
      </c>
      <c r="H2224" t="s">
        <v>6534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6517</v>
      </c>
      <c r="D2225" t="s">
        <v>2775</v>
      </c>
      <c r="F2225" t="s">
        <v>4495</v>
      </c>
      <c r="G2225" t="s">
        <v>2775</v>
      </c>
      <c r="H2225" t="s">
        <v>4495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6517</v>
      </c>
      <c r="D2226" t="s">
        <v>2775</v>
      </c>
      <c r="F2226" t="s">
        <v>6535</v>
      </c>
      <c r="G2226" t="s">
        <v>2775</v>
      </c>
      <c r="H2226" t="s">
        <v>6535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6536</v>
      </c>
      <c r="C2227" t="s">
        <v>6537</v>
      </c>
      <c r="D2227" t="s">
        <v>595</v>
      </c>
      <c r="E2227" t="s">
        <v>6538</v>
      </c>
      <c r="F2227" t="s">
        <v>6539</v>
      </c>
      <c r="G2227" t="s">
        <v>595</v>
      </c>
      <c r="H2227" t="s">
        <v>6540</v>
      </c>
      <c r="I2227" t="s">
        <v>598</v>
      </c>
      <c r="J2227">
        <v>16435502013.283001</v>
      </c>
      <c r="K2227">
        <v>4.8</v>
      </c>
      <c r="L2227" t="s">
        <v>6541</v>
      </c>
      <c r="M2227" t="s">
        <v>6542</v>
      </c>
    </row>
    <row r="2228" spans="1:13" x14ac:dyDescent="0.4">
      <c r="A2228">
        <v>210000557</v>
      </c>
      <c r="B2228" t="s">
        <v>6536</v>
      </c>
      <c r="C2228" t="s">
        <v>6537</v>
      </c>
      <c r="D2228" t="s">
        <v>595</v>
      </c>
      <c r="E2228" t="s">
        <v>6543</v>
      </c>
      <c r="F2228" t="s">
        <v>6544</v>
      </c>
      <c r="G2228" t="s">
        <v>595</v>
      </c>
      <c r="H2228" t="s">
        <v>6545</v>
      </c>
      <c r="I2228" t="s">
        <v>598</v>
      </c>
      <c r="J2228">
        <v>32421003971.442799</v>
      </c>
      <c r="K2228">
        <v>4.3</v>
      </c>
      <c r="L2228" t="s">
        <v>6546</v>
      </c>
      <c r="M2228" t="s">
        <v>6547</v>
      </c>
    </row>
    <row r="2229" spans="1:13" x14ac:dyDescent="0.4">
      <c r="A2229">
        <v>210000557</v>
      </c>
      <c r="B2229" t="s">
        <v>6536</v>
      </c>
      <c r="C2229" t="s">
        <v>6537</v>
      </c>
      <c r="D2229" t="s">
        <v>595</v>
      </c>
      <c r="E2229" t="s">
        <v>6548</v>
      </c>
      <c r="F2229" t="s">
        <v>6549</v>
      </c>
      <c r="G2229" t="s">
        <v>595</v>
      </c>
      <c r="H2229" t="s">
        <v>6550</v>
      </c>
      <c r="I2229" t="s">
        <v>598</v>
      </c>
      <c r="J2229">
        <v>3197000391.61971</v>
      </c>
      <c r="K2229">
        <v>4.3</v>
      </c>
      <c r="L2229" t="s">
        <v>6551</v>
      </c>
      <c r="M2229" t="s">
        <v>6552</v>
      </c>
    </row>
    <row r="2230" spans="1:13" x14ac:dyDescent="0.4">
      <c r="A2230">
        <v>210000557</v>
      </c>
      <c r="B2230" t="s">
        <v>6536</v>
      </c>
      <c r="C2230" t="s">
        <v>6537</v>
      </c>
      <c r="D2230" t="s">
        <v>595</v>
      </c>
      <c r="E2230" t="s">
        <v>6553</v>
      </c>
      <c r="F2230" t="s">
        <v>6554</v>
      </c>
      <c r="G2230" t="s">
        <v>595</v>
      </c>
      <c r="H2230" t="s">
        <v>6555</v>
      </c>
      <c r="I2230" t="s">
        <v>598</v>
      </c>
      <c r="J2230">
        <v>738500090.46329606</v>
      </c>
      <c r="K2230">
        <v>4.7</v>
      </c>
      <c r="L2230" t="s">
        <v>6556</v>
      </c>
      <c r="M2230" t="s">
        <v>6557</v>
      </c>
    </row>
    <row r="2231" spans="1:13" x14ac:dyDescent="0.4">
      <c r="A2231">
        <v>210000557</v>
      </c>
      <c r="B2231" t="s">
        <v>6536</v>
      </c>
      <c r="C2231" t="s">
        <v>6537</v>
      </c>
      <c r="D2231" t="s">
        <v>595</v>
      </c>
      <c r="E2231" t="s">
        <v>6558</v>
      </c>
      <c r="F2231" t="s">
        <v>6559</v>
      </c>
      <c r="G2231" t="s">
        <v>595</v>
      </c>
      <c r="H2231" t="s">
        <v>6274</v>
      </c>
      <c r="I2231" t="s">
        <v>598</v>
      </c>
      <c r="J2231">
        <v>8252617158.4124699</v>
      </c>
      <c r="K2231">
        <v>4.12</v>
      </c>
      <c r="L2231" t="s">
        <v>6275</v>
      </c>
      <c r="M2231" t="s">
        <v>5913</v>
      </c>
    </row>
    <row r="2232" spans="1:13" x14ac:dyDescent="0.4">
      <c r="A2232">
        <v>210000557</v>
      </c>
      <c r="B2232" t="s">
        <v>6536</v>
      </c>
      <c r="C2232" t="s">
        <v>6537</v>
      </c>
      <c r="D2232" t="s">
        <v>595</v>
      </c>
      <c r="E2232" t="s">
        <v>6560</v>
      </c>
      <c r="F2232" t="s">
        <v>6561</v>
      </c>
      <c r="G2232" t="s">
        <v>595</v>
      </c>
      <c r="H2232" t="s">
        <v>6562</v>
      </c>
      <c r="I2232" t="s">
        <v>598</v>
      </c>
      <c r="J2232">
        <v>34047004170.6213</v>
      </c>
      <c r="K2232">
        <v>7.3</v>
      </c>
      <c r="L2232" t="s">
        <v>6563</v>
      </c>
      <c r="M2232" t="s">
        <v>6564</v>
      </c>
    </row>
    <row r="2233" spans="1:13" x14ac:dyDescent="0.4">
      <c r="A2233">
        <v>210000557</v>
      </c>
      <c r="B2233" t="s">
        <v>6536</v>
      </c>
      <c r="C2233" t="s">
        <v>6537</v>
      </c>
      <c r="D2233" t="s">
        <v>595</v>
      </c>
      <c r="E2233" t="s">
        <v>6565</v>
      </c>
      <c r="F2233" t="s">
        <v>6566</v>
      </c>
      <c r="G2233" t="s">
        <v>595</v>
      </c>
      <c r="H2233" t="s">
        <v>6567</v>
      </c>
      <c r="I2233" t="s">
        <v>598</v>
      </c>
      <c r="J2233">
        <v>1198500146.81146</v>
      </c>
      <c r="K2233">
        <v>4.3</v>
      </c>
      <c r="L2233" t="s">
        <v>6568</v>
      </c>
      <c r="M2233" t="s">
        <v>6569</v>
      </c>
    </row>
    <row r="2234" spans="1:13" x14ac:dyDescent="0.4">
      <c r="A2234">
        <v>210000557</v>
      </c>
      <c r="B2234" t="s">
        <v>6536</v>
      </c>
      <c r="C2234" t="s">
        <v>6537</v>
      </c>
      <c r="D2234" t="s">
        <v>595</v>
      </c>
      <c r="E2234" t="s">
        <v>6570</v>
      </c>
      <c r="F2234" t="s">
        <v>6571</v>
      </c>
      <c r="G2234" t="s">
        <v>595</v>
      </c>
      <c r="H2234" t="s">
        <v>6572</v>
      </c>
      <c r="I2234" t="s">
        <v>598</v>
      </c>
      <c r="J2234">
        <v>469205557.475797</v>
      </c>
      <c r="K2234">
        <v>4.3499999999999996</v>
      </c>
      <c r="L2234" t="s">
        <v>6573</v>
      </c>
      <c r="M2234" t="s">
        <v>6574</v>
      </c>
    </row>
    <row r="2235" spans="1:13" x14ac:dyDescent="0.4">
      <c r="A2235">
        <v>210000557</v>
      </c>
      <c r="B2235" t="s">
        <v>6536</v>
      </c>
      <c r="C2235" t="s">
        <v>6537</v>
      </c>
      <c r="D2235" t="s">
        <v>595</v>
      </c>
      <c r="E2235" t="s">
        <v>6575</v>
      </c>
      <c r="F2235" t="s">
        <v>6576</v>
      </c>
      <c r="G2235" t="s">
        <v>595</v>
      </c>
      <c r="H2235" t="s">
        <v>6577</v>
      </c>
      <c r="I2235" t="s">
        <v>598</v>
      </c>
      <c r="J2235">
        <v>744000091.13702404</v>
      </c>
      <c r="K2235">
        <v>4.3</v>
      </c>
      <c r="L2235" t="s">
        <v>6578</v>
      </c>
      <c r="M2235" t="s">
        <v>6579</v>
      </c>
    </row>
    <row r="2236" spans="1:13" x14ac:dyDescent="0.4">
      <c r="A2236">
        <v>210000557</v>
      </c>
      <c r="B2236" t="s">
        <v>6536</v>
      </c>
      <c r="C2236" t="s">
        <v>6537</v>
      </c>
      <c r="D2236" t="s">
        <v>595</v>
      </c>
      <c r="E2236" t="s">
        <v>6580</v>
      </c>
      <c r="F2236" t="s">
        <v>6581</v>
      </c>
      <c r="G2236" t="s">
        <v>595</v>
      </c>
      <c r="H2236" t="s">
        <v>6582</v>
      </c>
      <c r="I2236" t="s">
        <v>598</v>
      </c>
      <c r="J2236">
        <v>770000094.32192004</v>
      </c>
      <c r="K2236">
        <v>4</v>
      </c>
      <c r="L2236" t="s">
        <v>6541</v>
      </c>
      <c r="M2236" t="s">
        <v>6583</v>
      </c>
    </row>
    <row r="2237" spans="1:13" x14ac:dyDescent="0.4">
      <c r="A2237">
        <v>210000557</v>
      </c>
      <c r="B2237" t="s">
        <v>6536</v>
      </c>
      <c r="C2237" t="s">
        <v>6537</v>
      </c>
      <c r="D2237" t="s">
        <v>595</v>
      </c>
      <c r="E2237" t="s">
        <v>6584</v>
      </c>
      <c r="F2237" t="s">
        <v>6585</v>
      </c>
      <c r="G2237" t="s">
        <v>595</v>
      </c>
      <c r="H2237" t="s">
        <v>6586</v>
      </c>
      <c r="I2237" t="s">
        <v>598</v>
      </c>
      <c r="J2237">
        <v>2605000319.1020799</v>
      </c>
      <c r="K2237">
        <v>4.43</v>
      </c>
      <c r="L2237" t="s">
        <v>6587</v>
      </c>
      <c r="M2237" t="s">
        <v>6588</v>
      </c>
    </row>
    <row r="2238" spans="1:13" x14ac:dyDescent="0.4">
      <c r="A2238">
        <v>210000557</v>
      </c>
      <c r="B2238" t="s">
        <v>6536</v>
      </c>
      <c r="C2238" t="s">
        <v>6537</v>
      </c>
      <c r="D2238" t="s">
        <v>595</v>
      </c>
      <c r="E2238" t="s">
        <v>6589</v>
      </c>
      <c r="F2238" t="s">
        <v>6590</v>
      </c>
      <c r="G2238" t="s">
        <v>595</v>
      </c>
      <c r="H2238" t="s">
        <v>6591</v>
      </c>
      <c r="I2238" t="s">
        <v>598</v>
      </c>
      <c r="J2238">
        <v>4403500539.4111404</v>
      </c>
      <c r="K2238">
        <v>4.3</v>
      </c>
      <c r="L2238" t="s">
        <v>6551</v>
      </c>
      <c r="M2238" t="s">
        <v>6552</v>
      </c>
    </row>
    <row r="2239" spans="1:13" x14ac:dyDescent="0.4">
      <c r="A2239">
        <v>210000557</v>
      </c>
      <c r="B2239" t="s">
        <v>6536</v>
      </c>
      <c r="C2239" t="s">
        <v>6537</v>
      </c>
      <c r="D2239" t="s">
        <v>595</v>
      </c>
      <c r="E2239" t="s">
        <v>6592</v>
      </c>
      <c r="F2239" t="s">
        <v>6593</v>
      </c>
      <c r="G2239" t="s">
        <v>595</v>
      </c>
      <c r="H2239" t="s">
        <v>6545</v>
      </c>
      <c r="I2239" t="s">
        <v>598</v>
      </c>
      <c r="J2239">
        <v>38400504703.9076</v>
      </c>
      <c r="K2239">
        <v>4.3</v>
      </c>
      <c r="L2239" t="s">
        <v>6594</v>
      </c>
      <c r="M2239" t="s">
        <v>6547</v>
      </c>
    </row>
    <row r="2240" spans="1:13" x14ac:dyDescent="0.4">
      <c r="A2240">
        <v>210000557</v>
      </c>
      <c r="B2240" t="s">
        <v>6536</v>
      </c>
      <c r="C2240" t="s">
        <v>6537</v>
      </c>
      <c r="D2240" t="s">
        <v>2775</v>
      </c>
      <c r="E2240" t="s">
        <v>6595</v>
      </c>
      <c r="F2240" t="s">
        <v>6596</v>
      </c>
      <c r="G2240" t="s">
        <v>2775</v>
      </c>
      <c r="H2240" t="s">
        <v>6597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6536</v>
      </c>
      <c r="C2241" t="s">
        <v>6537</v>
      </c>
      <c r="D2241" t="s">
        <v>2775</v>
      </c>
      <c r="E2241" t="s">
        <v>6598</v>
      </c>
      <c r="F2241" t="s">
        <v>6599</v>
      </c>
      <c r="G2241" t="s">
        <v>2775</v>
      </c>
      <c r="H2241" t="s">
        <v>6600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6536</v>
      </c>
      <c r="C2242" t="s">
        <v>6537</v>
      </c>
      <c r="D2242" t="s">
        <v>2775</v>
      </c>
      <c r="E2242" t="s">
        <v>6601</v>
      </c>
      <c r="F2242" t="s">
        <v>6602</v>
      </c>
      <c r="G2242" t="s">
        <v>2775</v>
      </c>
      <c r="H2242" t="s">
        <v>6602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6536</v>
      </c>
      <c r="C2243" t="s">
        <v>6537</v>
      </c>
      <c r="D2243" t="s">
        <v>2775</v>
      </c>
      <c r="E2243" t="s">
        <v>6603</v>
      </c>
      <c r="F2243" t="s">
        <v>6604</v>
      </c>
      <c r="G2243" t="s">
        <v>2775</v>
      </c>
      <c r="H2243" t="s">
        <v>6604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6536</v>
      </c>
      <c r="C2244" t="s">
        <v>6537</v>
      </c>
      <c r="D2244" t="s">
        <v>2775</v>
      </c>
      <c r="E2244" t="s">
        <v>6605</v>
      </c>
      <c r="F2244" t="s">
        <v>6606</v>
      </c>
      <c r="G2244" t="s">
        <v>2775</v>
      </c>
      <c r="H2244" t="s">
        <v>6607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6536</v>
      </c>
      <c r="C2245" t="s">
        <v>6537</v>
      </c>
      <c r="D2245" t="s">
        <v>2775</v>
      </c>
      <c r="E2245" t="s">
        <v>6608</v>
      </c>
      <c r="F2245" t="s">
        <v>6609</v>
      </c>
      <c r="G2245" t="s">
        <v>2775</v>
      </c>
      <c r="H2245" t="s">
        <v>6609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6610</v>
      </c>
      <c r="D2246" t="s">
        <v>595</v>
      </c>
      <c r="E2246" t="s">
        <v>6611</v>
      </c>
      <c r="F2246" t="s">
        <v>6612</v>
      </c>
      <c r="G2246" t="s">
        <v>595</v>
      </c>
      <c r="H2246" t="s">
        <v>6613</v>
      </c>
      <c r="I2246" t="s">
        <v>733</v>
      </c>
      <c r="J2246">
        <v>4285037872.5309429</v>
      </c>
      <c r="K2246">
        <v>0</v>
      </c>
      <c r="L2246" t="s">
        <v>6614</v>
      </c>
      <c r="M2246" t="s">
        <v>6615</v>
      </c>
    </row>
    <row r="2247" spans="1:13" x14ac:dyDescent="0.4">
      <c r="A2247">
        <v>210000575</v>
      </c>
      <c r="B2247" t="s">
        <v>1820</v>
      </c>
      <c r="C2247" t="s">
        <v>6610</v>
      </c>
      <c r="D2247" t="s">
        <v>595</v>
      </c>
      <c r="E2247" t="s">
        <v>6616</v>
      </c>
      <c r="F2247" t="s">
        <v>6617</v>
      </c>
      <c r="G2247" t="s">
        <v>595</v>
      </c>
      <c r="H2247" t="s">
        <v>6613</v>
      </c>
      <c r="I2247" t="s">
        <v>733</v>
      </c>
      <c r="J2247">
        <v>62799708719.386421</v>
      </c>
      <c r="K2247">
        <v>5</v>
      </c>
      <c r="L2247" t="s">
        <v>6614</v>
      </c>
      <c r="M2247" t="s">
        <v>6615</v>
      </c>
    </row>
    <row r="2248" spans="1:13" x14ac:dyDescent="0.4">
      <c r="A2248">
        <v>210000616</v>
      </c>
      <c r="B2248" t="s">
        <v>6618</v>
      </c>
      <c r="C2248" t="s">
        <v>6619</v>
      </c>
      <c r="D2248" t="s">
        <v>595</v>
      </c>
      <c r="E2248" t="s">
        <v>6620</v>
      </c>
      <c r="F2248" t="s">
        <v>6621</v>
      </c>
      <c r="G2248" t="s">
        <v>595</v>
      </c>
      <c r="H2248" t="s">
        <v>6622</v>
      </c>
      <c r="I2248" t="s">
        <v>598</v>
      </c>
      <c r="J2248">
        <v>955200000.01273596</v>
      </c>
      <c r="K2248">
        <v>4.75</v>
      </c>
      <c r="L2248" t="s">
        <v>6623</v>
      </c>
      <c r="M2248" t="s">
        <v>6039</v>
      </c>
    </row>
    <row r="2249" spans="1:13" x14ac:dyDescent="0.4">
      <c r="A2249">
        <v>210000616</v>
      </c>
      <c r="B2249" t="s">
        <v>6618</v>
      </c>
      <c r="C2249" t="s">
        <v>6619</v>
      </c>
      <c r="D2249" t="s">
        <v>595</v>
      </c>
      <c r="E2249" t="s">
        <v>6624</v>
      </c>
      <c r="F2249" t="s">
        <v>6625</v>
      </c>
      <c r="G2249" t="s">
        <v>595</v>
      </c>
      <c r="H2249" t="s">
        <v>6626</v>
      </c>
      <c r="I2249" t="s">
        <v>598</v>
      </c>
      <c r="J2249">
        <v>1313400000.0175099</v>
      </c>
      <c r="K2249">
        <v>4.75</v>
      </c>
      <c r="L2249" t="s">
        <v>6623</v>
      </c>
      <c r="M2249" t="s">
        <v>6627</v>
      </c>
    </row>
    <row r="2250" spans="1:13" x14ac:dyDescent="0.4">
      <c r="A2250">
        <v>210000616</v>
      </c>
      <c r="B2250" t="s">
        <v>6618</v>
      </c>
      <c r="C2250" t="s">
        <v>6619</v>
      </c>
      <c r="D2250" t="s">
        <v>595</v>
      </c>
      <c r="E2250" t="s">
        <v>6628</v>
      </c>
      <c r="F2250" t="s">
        <v>6629</v>
      </c>
      <c r="G2250" t="s">
        <v>595</v>
      </c>
      <c r="H2250" t="s">
        <v>6630</v>
      </c>
      <c r="I2250" t="s">
        <v>598</v>
      </c>
      <c r="J2250">
        <v>515625000.00687498</v>
      </c>
      <c r="K2250">
        <v>4.75</v>
      </c>
      <c r="L2250" t="s">
        <v>6623</v>
      </c>
      <c r="M2250" t="s">
        <v>6039</v>
      </c>
    </row>
    <row r="2251" spans="1:13" x14ac:dyDescent="0.4">
      <c r="A2251">
        <v>210000616</v>
      </c>
      <c r="B2251" t="s">
        <v>6618</v>
      </c>
      <c r="C2251" t="s">
        <v>6619</v>
      </c>
      <c r="D2251" t="s">
        <v>595</v>
      </c>
      <c r="E2251" t="s">
        <v>6631</v>
      </c>
      <c r="F2251" t="s">
        <v>6632</v>
      </c>
      <c r="G2251" t="s">
        <v>595</v>
      </c>
      <c r="H2251" t="s">
        <v>6633</v>
      </c>
      <c r="I2251" t="s">
        <v>598</v>
      </c>
      <c r="J2251">
        <v>1313400000.0175099</v>
      </c>
      <c r="K2251">
        <v>4.75</v>
      </c>
      <c r="L2251" t="s">
        <v>6623</v>
      </c>
      <c r="M2251" t="s">
        <v>6627</v>
      </c>
    </row>
    <row r="2252" spans="1:13" x14ac:dyDescent="0.4">
      <c r="A2252">
        <v>210000616</v>
      </c>
      <c r="B2252" t="s">
        <v>6618</v>
      </c>
      <c r="C2252" t="s">
        <v>6619</v>
      </c>
      <c r="D2252" t="s">
        <v>595</v>
      </c>
      <c r="E2252" t="s">
        <v>6634</v>
      </c>
      <c r="F2252" t="s">
        <v>6635</v>
      </c>
      <c r="G2252" t="s">
        <v>595</v>
      </c>
      <c r="H2252" t="s">
        <v>6636</v>
      </c>
      <c r="I2252" t="s">
        <v>598</v>
      </c>
      <c r="J2252">
        <v>1313400000.0175099</v>
      </c>
      <c r="K2252">
        <v>4.75</v>
      </c>
      <c r="L2252" t="s">
        <v>6623</v>
      </c>
      <c r="M2252" t="s">
        <v>6627</v>
      </c>
    </row>
    <row r="2253" spans="1:13" x14ac:dyDescent="0.4">
      <c r="A2253">
        <v>210000616</v>
      </c>
      <c r="B2253" t="s">
        <v>6618</v>
      </c>
      <c r="C2253" t="s">
        <v>6619</v>
      </c>
      <c r="D2253" t="s">
        <v>595</v>
      </c>
      <c r="E2253" t="s">
        <v>6637</v>
      </c>
      <c r="F2253" t="s">
        <v>6638</v>
      </c>
      <c r="G2253" t="s">
        <v>595</v>
      </c>
      <c r="H2253" t="s">
        <v>6639</v>
      </c>
      <c r="I2253" t="s">
        <v>598</v>
      </c>
      <c r="J2253">
        <v>358875000.004785</v>
      </c>
      <c r="K2253">
        <v>4.75</v>
      </c>
      <c r="L2253" t="s">
        <v>6623</v>
      </c>
      <c r="M2253" t="s">
        <v>6640</v>
      </c>
    </row>
    <row r="2254" spans="1:13" x14ac:dyDescent="0.4">
      <c r="A2254">
        <v>210000616</v>
      </c>
      <c r="B2254" t="s">
        <v>6618</v>
      </c>
      <c r="C2254" t="s">
        <v>6619</v>
      </c>
      <c r="D2254" t="s">
        <v>595</v>
      </c>
      <c r="E2254" t="s">
        <v>6641</v>
      </c>
      <c r="F2254" t="s">
        <v>6642</v>
      </c>
      <c r="G2254" t="s">
        <v>595</v>
      </c>
      <c r="H2254" t="s">
        <v>6643</v>
      </c>
      <c r="I2254" t="s">
        <v>598</v>
      </c>
      <c r="J2254">
        <v>1313400000.0175099</v>
      </c>
      <c r="K2254">
        <v>4.75</v>
      </c>
      <c r="L2254" t="s">
        <v>6623</v>
      </c>
      <c r="M2254" t="s">
        <v>6627</v>
      </c>
    </row>
    <row r="2255" spans="1:13" x14ac:dyDescent="0.4">
      <c r="A2255">
        <v>210000616</v>
      </c>
      <c r="B2255" t="s">
        <v>6618</v>
      </c>
      <c r="C2255" t="s">
        <v>6619</v>
      </c>
      <c r="D2255" t="s">
        <v>595</v>
      </c>
      <c r="E2255" t="s">
        <v>6644</v>
      </c>
      <c r="F2255" t="s">
        <v>6645</v>
      </c>
      <c r="G2255" t="s">
        <v>595</v>
      </c>
      <c r="H2255" t="s">
        <v>6646</v>
      </c>
      <c r="I2255" t="s">
        <v>598</v>
      </c>
      <c r="J2255">
        <v>1056075000.01408</v>
      </c>
      <c r="K2255">
        <v>4.75</v>
      </c>
      <c r="L2255" t="s">
        <v>6623</v>
      </c>
      <c r="M2255" t="s">
        <v>6039</v>
      </c>
    </row>
    <row r="2256" spans="1:13" x14ac:dyDescent="0.4">
      <c r="A2256">
        <v>210000616</v>
      </c>
      <c r="B2256" t="s">
        <v>6618</v>
      </c>
      <c r="C2256" t="s">
        <v>6619</v>
      </c>
      <c r="D2256" t="s">
        <v>595</v>
      </c>
      <c r="E2256" t="s">
        <v>6647</v>
      </c>
      <c r="F2256" t="s">
        <v>6648</v>
      </c>
      <c r="G2256" t="s">
        <v>595</v>
      </c>
      <c r="H2256" t="s">
        <v>6649</v>
      </c>
      <c r="I2256" t="s">
        <v>598</v>
      </c>
      <c r="J2256">
        <v>515625000.00687498</v>
      </c>
      <c r="K2256">
        <v>4.75</v>
      </c>
      <c r="L2256" t="s">
        <v>6623</v>
      </c>
      <c r="M2256" t="s">
        <v>6039</v>
      </c>
    </row>
    <row r="2257" spans="1:13" x14ac:dyDescent="0.4">
      <c r="A2257">
        <v>210000616</v>
      </c>
      <c r="B2257" t="s">
        <v>6618</v>
      </c>
      <c r="C2257" t="s">
        <v>6619</v>
      </c>
      <c r="D2257" t="s">
        <v>595</v>
      </c>
      <c r="E2257" t="s">
        <v>6650</v>
      </c>
      <c r="F2257" t="s">
        <v>6651</v>
      </c>
      <c r="G2257" t="s">
        <v>595</v>
      </c>
      <c r="H2257" t="s">
        <v>6652</v>
      </c>
      <c r="I2257" t="s">
        <v>598</v>
      </c>
      <c r="J2257">
        <v>1313400000.0175099</v>
      </c>
      <c r="K2257">
        <v>4.75</v>
      </c>
      <c r="L2257" t="s">
        <v>6623</v>
      </c>
      <c r="M2257" t="s">
        <v>6627</v>
      </c>
    </row>
    <row r="2258" spans="1:13" x14ac:dyDescent="0.4">
      <c r="A2258">
        <v>210000675</v>
      </c>
      <c r="B2258" t="s">
        <v>6653</v>
      </c>
      <c r="C2258" t="s">
        <v>6654</v>
      </c>
      <c r="D2258" t="s">
        <v>595</v>
      </c>
      <c r="E2258" t="s">
        <v>6655</v>
      </c>
      <c r="F2258" t="s">
        <v>6656</v>
      </c>
      <c r="G2258" t="s">
        <v>595</v>
      </c>
      <c r="H2258" t="s">
        <v>6657</v>
      </c>
      <c r="I2258" t="s">
        <v>598</v>
      </c>
      <c r="J2258">
        <v>369136597.90799999</v>
      </c>
      <c r="K2258">
        <v>10</v>
      </c>
      <c r="L2258" t="s">
        <v>2884</v>
      </c>
      <c r="M2258" t="s">
        <v>6658</v>
      </c>
    </row>
    <row r="2259" spans="1:13" x14ac:dyDescent="0.4">
      <c r="A2259">
        <v>210000675</v>
      </c>
      <c r="B2259" t="s">
        <v>6653</v>
      </c>
      <c r="C2259" t="s">
        <v>6654</v>
      </c>
      <c r="D2259" t="s">
        <v>595</v>
      </c>
      <c r="E2259" t="s">
        <v>6659</v>
      </c>
      <c r="F2259" t="s">
        <v>6660</v>
      </c>
      <c r="G2259" t="s">
        <v>595</v>
      </c>
      <c r="H2259" t="s">
        <v>6657</v>
      </c>
      <c r="I2259" t="s">
        <v>598</v>
      </c>
      <c r="J2259">
        <v>1411404639.0599999</v>
      </c>
      <c r="K2259">
        <v>9</v>
      </c>
      <c r="L2259" t="s">
        <v>2884</v>
      </c>
      <c r="M2259" t="s">
        <v>6658</v>
      </c>
    </row>
    <row r="2260" spans="1:13" x14ac:dyDescent="0.4">
      <c r="A2260">
        <v>210000675</v>
      </c>
      <c r="B2260" t="s">
        <v>6653</v>
      </c>
      <c r="C2260" t="s">
        <v>6654</v>
      </c>
      <c r="D2260" t="s">
        <v>2775</v>
      </c>
      <c r="E2260" t="s">
        <v>6661</v>
      </c>
      <c r="F2260" t="s">
        <v>6662</v>
      </c>
      <c r="G2260" t="s">
        <v>2775</v>
      </c>
      <c r="H2260" t="s">
        <v>6663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6664</v>
      </c>
      <c r="C2261" t="s">
        <v>6665</v>
      </c>
      <c r="D2261" t="s">
        <v>647</v>
      </c>
      <c r="E2261" t="s">
        <v>6666</v>
      </c>
      <c r="F2261" t="s">
        <v>6667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6664</v>
      </c>
      <c r="C2262" t="s">
        <v>6665</v>
      </c>
      <c r="D2262" t="s">
        <v>647</v>
      </c>
      <c r="E2262" t="s">
        <v>6668</v>
      </c>
      <c r="F2262" t="s">
        <v>6669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6670</v>
      </c>
      <c r="D2263" t="s">
        <v>2775</v>
      </c>
      <c r="F2263" t="s">
        <v>6671</v>
      </c>
      <c r="G2263" t="s">
        <v>2775</v>
      </c>
      <c r="H2263" t="s">
        <v>6671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6672</v>
      </c>
      <c r="D2264" t="s">
        <v>595</v>
      </c>
      <c r="E2264" t="s">
        <v>6673</v>
      </c>
      <c r="F2264" t="s">
        <v>6674</v>
      </c>
      <c r="G2264" t="s">
        <v>595</v>
      </c>
      <c r="H2264" t="s">
        <v>6675</v>
      </c>
      <c r="I2264" t="s">
        <v>733</v>
      </c>
      <c r="J2264">
        <v>31201116348.41</v>
      </c>
      <c r="K2264">
        <v>7</v>
      </c>
      <c r="L2264" t="s">
        <v>5731</v>
      </c>
      <c r="M2264" t="s">
        <v>6676</v>
      </c>
    </row>
    <row r="2265" spans="1:13" x14ac:dyDescent="0.4">
      <c r="A2265">
        <v>210000739</v>
      </c>
      <c r="B2265" t="s">
        <v>1895</v>
      </c>
      <c r="C2265" t="s">
        <v>6672</v>
      </c>
      <c r="D2265" t="s">
        <v>595</v>
      </c>
      <c r="E2265" t="s">
        <v>6677</v>
      </c>
      <c r="F2265" t="s">
        <v>6678</v>
      </c>
      <c r="G2265" t="s">
        <v>595</v>
      </c>
      <c r="H2265" t="s">
        <v>6675</v>
      </c>
      <c r="I2265" t="s">
        <v>733</v>
      </c>
      <c r="J2265">
        <v>66965503732.362877</v>
      </c>
      <c r="K2265">
        <v>4.3</v>
      </c>
      <c r="L2265" t="s">
        <v>5731</v>
      </c>
      <c r="M2265" t="s">
        <v>6676</v>
      </c>
    </row>
    <row r="2266" spans="1:13" x14ac:dyDescent="0.4">
      <c r="A2266">
        <v>210000740</v>
      </c>
      <c r="B2266" t="s">
        <v>6679</v>
      </c>
      <c r="C2266" t="s">
        <v>6680</v>
      </c>
      <c r="D2266" t="s">
        <v>595</v>
      </c>
      <c r="E2266" t="s">
        <v>6681</v>
      </c>
      <c r="F2266" t="s">
        <v>6682</v>
      </c>
      <c r="G2266" t="s">
        <v>595</v>
      </c>
      <c r="H2266" t="s">
        <v>6683</v>
      </c>
      <c r="I2266" t="s">
        <v>598</v>
      </c>
      <c r="J2266">
        <v>817813727.92351401</v>
      </c>
      <c r="K2266">
        <v>3.9</v>
      </c>
      <c r="L2266" t="s">
        <v>6684</v>
      </c>
      <c r="M2266" t="s">
        <v>6685</v>
      </c>
    </row>
    <row r="2267" spans="1:13" x14ac:dyDescent="0.4">
      <c r="A2267">
        <v>210000740</v>
      </c>
      <c r="B2267" t="s">
        <v>6679</v>
      </c>
      <c r="C2267" t="s">
        <v>6680</v>
      </c>
      <c r="D2267" t="s">
        <v>595</v>
      </c>
      <c r="E2267" t="s">
        <v>6686</v>
      </c>
      <c r="F2267" t="s">
        <v>6687</v>
      </c>
      <c r="G2267" t="s">
        <v>595</v>
      </c>
      <c r="H2267" t="s">
        <v>6688</v>
      </c>
      <c r="I2267" t="s">
        <v>598</v>
      </c>
      <c r="J2267">
        <v>462240607.95676899</v>
      </c>
      <c r="K2267">
        <v>3.9</v>
      </c>
      <c r="L2267" t="s">
        <v>6689</v>
      </c>
      <c r="M2267" t="s">
        <v>6043</v>
      </c>
    </row>
    <row r="2268" spans="1:13" x14ac:dyDescent="0.4">
      <c r="A2268">
        <v>210000740</v>
      </c>
      <c r="B2268" t="s">
        <v>6679</v>
      </c>
      <c r="C2268" t="s">
        <v>6680</v>
      </c>
      <c r="D2268" t="s">
        <v>595</v>
      </c>
      <c r="E2268" t="s">
        <v>6690</v>
      </c>
      <c r="F2268" t="s">
        <v>6691</v>
      </c>
      <c r="G2268" t="s">
        <v>595</v>
      </c>
      <c r="H2268" t="s">
        <v>6692</v>
      </c>
      <c r="I2268" t="s">
        <v>598</v>
      </c>
      <c r="J2268">
        <v>459233759.95705003</v>
      </c>
      <c r="K2268">
        <v>3.9</v>
      </c>
      <c r="L2268" t="s">
        <v>6689</v>
      </c>
      <c r="M2268" t="s">
        <v>6043</v>
      </c>
    </row>
    <row r="2269" spans="1:13" x14ac:dyDescent="0.4">
      <c r="A2269">
        <v>210000740</v>
      </c>
      <c r="B2269" t="s">
        <v>6679</v>
      </c>
      <c r="C2269" t="s">
        <v>6680</v>
      </c>
      <c r="D2269" t="s">
        <v>595</v>
      </c>
      <c r="E2269" t="s">
        <v>6693</v>
      </c>
      <c r="F2269" t="s">
        <v>6694</v>
      </c>
      <c r="G2269" t="s">
        <v>595</v>
      </c>
      <c r="H2269" t="s">
        <v>6695</v>
      </c>
      <c r="I2269" t="s">
        <v>598</v>
      </c>
      <c r="J2269">
        <v>486562827.954494</v>
      </c>
      <c r="K2269">
        <v>3.9</v>
      </c>
      <c r="L2269" t="s">
        <v>6696</v>
      </c>
      <c r="M2269" t="s">
        <v>6697</v>
      </c>
    </row>
    <row r="2270" spans="1:13" x14ac:dyDescent="0.4">
      <c r="A2270">
        <v>210000740</v>
      </c>
      <c r="B2270" t="s">
        <v>6679</v>
      </c>
      <c r="C2270" t="s">
        <v>6680</v>
      </c>
      <c r="D2270" t="s">
        <v>595</v>
      </c>
      <c r="E2270" t="s">
        <v>6698</v>
      </c>
      <c r="F2270" t="s">
        <v>6699</v>
      </c>
      <c r="G2270" t="s">
        <v>595</v>
      </c>
      <c r="H2270" t="s">
        <v>6700</v>
      </c>
      <c r="I2270" t="s">
        <v>598</v>
      </c>
      <c r="J2270">
        <v>383878523.96409798</v>
      </c>
      <c r="K2270">
        <v>3.9</v>
      </c>
      <c r="L2270" t="s">
        <v>6701</v>
      </c>
      <c r="M2270" t="s">
        <v>6702</v>
      </c>
    </row>
    <row r="2271" spans="1:13" x14ac:dyDescent="0.4">
      <c r="A2271">
        <v>210000740</v>
      </c>
      <c r="B2271" t="s">
        <v>6679</v>
      </c>
      <c r="C2271" t="s">
        <v>6680</v>
      </c>
      <c r="D2271" t="s">
        <v>595</v>
      </c>
      <c r="E2271" t="s">
        <v>6703</v>
      </c>
      <c r="F2271" t="s">
        <v>6704</v>
      </c>
      <c r="G2271" t="s">
        <v>595</v>
      </c>
      <c r="H2271" t="s">
        <v>6705</v>
      </c>
      <c r="I2271" t="s">
        <v>598</v>
      </c>
      <c r="J2271">
        <v>1347743999.87395</v>
      </c>
      <c r="K2271">
        <v>3.9</v>
      </c>
      <c r="L2271" t="s">
        <v>6706</v>
      </c>
      <c r="M2271" t="s">
        <v>6707</v>
      </c>
    </row>
    <row r="2272" spans="1:13" x14ac:dyDescent="0.4">
      <c r="A2272">
        <v>210000740</v>
      </c>
      <c r="B2272" t="s">
        <v>6679</v>
      </c>
      <c r="C2272" t="s">
        <v>6680</v>
      </c>
      <c r="D2272" t="s">
        <v>595</v>
      </c>
      <c r="E2272" t="s">
        <v>6708</v>
      </c>
      <c r="F2272" t="s">
        <v>6709</v>
      </c>
      <c r="G2272" t="s">
        <v>595</v>
      </c>
      <c r="H2272" t="s">
        <v>6710</v>
      </c>
      <c r="I2272" t="s">
        <v>598</v>
      </c>
      <c r="J2272">
        <v>402265999.96237803</v>
      </c>
      <c r="K2272">
        <v>3.9</v>
      </c>
      <c r="L2272" t="s">
        <v>6711</v>
      </c>
      <c r="M2272" t="s">
        <v>6712</v>
      </c>
    </row>
    <row r="2273" spans="1:13" x14ac:dyDescent="0.4">
      <c r="A2273">
        <v>210000740</v>
      </c>
      <c r="B2273" t="s">
        <v>6679</v>
      </c>
      <c r="C2273" t="s">
        <v>6680</v>
      </c>
      <c r="D2273" t="s">
        <v>595</v>
      </c>
      <c r="E2273" t="s">
        <v>6713</v>
      </c>
      <c r="F2273" t="s">
        <v>6714</v>
      </c>
      <c r="G2273" t="s">
        <v>595</v>
      </c>
      <c r="H2273" t="s">
        <v>6715</v>
      </c>
      <c r="I2273" t="s">
        <v>598</v>
      </c>
      <c r="J2273">
        <v>712968807.93331897</v>
      </c>
      <c r="K2273">
        <v>3.9</v>
      </c>
      <c r="L2273" t="s">
        <v>6696</v>
      </c>
      <c r="M2273" t="s">
        <v>6716</v>
      </c>
    </row>
    <row r="2274" spans="1:13" x14ac:dyDescent="0.4">
      <c r="A2274">
        <v>210000740</v>
      </c>
      <c r="B2274" t="s">
        <v>6679</v>
      </c>
      <c r="C2274" t="s">
        <v>6680</v>
      </c>
      <c r="D2274" t="s">
        <v>595</v>
      </c>
      <c r="E2274" t="s">
        <v>6717</v>
      </c>
      <c r="F2274" t="s">
        <v>6718</v>
      </c>
      <c r="G2274" t="s">
        <v>595</v>
      </c>
      <c r="H2274" t="s">
        <v>6719</v>
      </c>
      <c r="I2274" t="s">
        <v>598</v>
      </c>
      <c r="J2274">
        <v>436181999.95920599</v>
      </c>
      <c r="K2274">
        <v>3.9</v>
      </c>
      <c r="L2274" t="s">
        <v>6696</v>
      </c>
      <c r="M2274" t="s">
        <v>6697</v>
      </c>
    </row>
    <row r="2275" spans="1:13" x14ac:dyDescent="0.4">
      <c r="A2275">
        <v>210000740</v>
      </c>
      <c r="B2275" t="s">
        <v>6679</v>
      </c>
      <c r="C2275" t="s">
        <v>6680</v>
      </c>
      <c r="D2275" t="s">
        <v>595</v>
      </c>
      <c r="E2275" t="s">
        <v>6720</v>
      </c>
      <c r="F2275" t="s">
        <v>6721</v>
      </c>
      <c r="G2275" t="s">
        <v>595</v>
      </c>
      <c r="H2275" t="s">
        <v>6722</v>
      </c>
      <c r="I2275" t="s">
        <v>598</v>
      </c>
      <c r="J2275">
        <v>438127999.95902401</v>
      </c>
      <c r="K2275">
        <v>3.9</v>
      </c>
      <c r="L2275" t="s">
        <v>6696</v>
      </c>
      <c r="M2275" t="s">
        <v>6697</v>
      </c>
    </row>
    <row r="2276" spans="1:13" x14ac:dyDescent="0.4">
      <c r="A2276">
        <v>210000740</v>
      </c>
      <c r="B2276" t="s">
        <v>6679</v>
      </c>
      <c r="C2276" t="s">
        <v>6680</v>
      </c>
      <c r="D2276" t="s">
        <v>595</v>
      </c>
      <c r="E2276" t="s">
        <v>6723</v>
      </c>
      <c r="F2276" t="s">
        <v>6724</v>
      </c>
      <c r="G2276" t="s">
        <v>595</v>
      </c>
      <c r="H2276" t="s">
        <v>6725</v>
      </c>
      <c r="I2276" t="s">
        <v>598</v>
      </c>
      <c r="J2276">
        <v>438127999.95902401</v>
      </c>
      <c r="K2276">
        <v>3.9</v>
      </c>
      <c r="L2276" t="s">
        <v>6696</v>
      </c>
      <c r="M2276" t="s">
        <v>6697</v>
      </c>
    </row>
    <row r="2277" spans="1:13" x14ac:dyDescent="0.4">
      <c r="A2277">
        <v>210000740</v>
      </c>
      <c r="B2277" t="s">
        <v>6679</v>
      </c>
      <c r="C2277" t="s">
        <v>6680</v>
      </c>
      <c r="D2277" t="s">
        <v>595</v>
      </c>
      <c r="E2277" t="s">
        <v>6726</v>
      </c>
      <c r="F2277" t="s">
        <v>6727</v>
      </c>
      <c r="G2277" t="s">
        <v>595</v>
      </c>
      <c r="H2277" t="s">
        <v>6728</v>
      </c>
      <c r="I2277" t="s">
        <v>598</v>
      </c>
      <c r="J2277">
        <v>416999999.96100003</v>
      </c>
      <c r="K2277">
        <v>3.9</v>
      </c>
      <c r="L2277" t="s">
        <v>6729</v>
      </c>
      <c r="M2277" t="s">
        <v>6730</v>
      </c>
    </row>
    <row r="2278" spans="1:13" x14ac:dyDescent="0.4">
      <c r="A2278">
        <v>210000740</v>
      </c>
      <c r="B2278" t="s">
        <v>6679</v>
      </c>
      <c r="C2278" t="s">
        <v>6680</v>
      </c>
      <c r="D2278" t="s">
        <v>595</v>
      </c>
      <c r="E2278" t="s">
        <v>6731</v>
      </c>
      <c r="F2278" t="s">
        <v>6732</v>
      </c>
      <c r="G2278" t="s">
        <v>595</v>
      </c>
      <c r="H2278" t="s">
        <v>6733</v>
      </c>
      <c r="I2278" t="s">
        <v>598</v>
      </c>
      <c r="J2278">
        <v>439831583.95886499</v>
      </c>
      <c r="K2278">
        <v>3.9</v>
      </c>
      <c r="L2278" t="s">
        <v>6734</v>
      </c>
      <c r="M2278" t="s">
        <v>6735</v>
      </c>
    </row>
    <row r="2279" spans="1:13" x14ac:dyDescent="0.4">
      <c r="A2279">
        <v>210000740</v>
      </c>
      <c r="B2279" t="s">
        <v>6679</v>
      </c>
      <c r="C2279" t="s">
        <v>6680</v>
      </c>
      <c r="D2279" t="s">
        <v>595</v>
      </c>
      <c r="E2279" t="s">
        <v>6736</v>
      </c>
      <c r="F2279" t="s">
        <v>6737</v>
      </c>
      <c r="G2279" t="s">
        <v>595</v>
      </c>
      <c r="H2279" t="s">
        <v>6738</v>
      </c>
      <c r="I2279" t="s">
        <v>598</v>
      </c>
      <c r="J2279">
        <v>1349689999.87377</v>
      </c>
      <c r="K2279">
        <v>3.9</v>
      </c>
      <c r="L2279" t="s">
        <v>6711</v>
      </c>
      <c r="M2279" t="s">
        <v>6317</v>
      </c>
    </row>
    <row r="2280" spans="1:13" x14ac:dyDescent="0.4">
      <c r="A2280">
        <v>210000740</v>
      </c>
      <c r="B2280" t="s">
        <v>6679</v>
      </c>
      <c r="C2280" t="s">
        <v>6680</v>
      </c>
      <c r="D2280" t="s">
        <v>595</v>
      </c>
      <c r="E2280" t="s">
        <v>6739</v>
      </c>
      <c r="F2280" t="s">
        <v>6740</v>
      </c>
      <c r="G2280" t="s">
        <v>595</v>
      </c>
      <c r="H2280" t="s">
        <v>6741</v>
      </c>
      <c r="I2280" t="s">
        <v>598</v>
      </c>
      <c r="J2280">
        <v>220306381.97939599</v>
      </c>
      <c r="K2280">
        <v>3.9</v>
      </c>
      <c r="L2280" t="s">
        <v>6742</v>
      </c>
      <c r="M2280" t="s">
        <v>6743</v>
      </c>
    </row>
    <row r="2281" spans="1:13" x14ac:dyDescent="0.4">
      <c r="A2281">
        <v>210000740</v>
      </c>
      <c r="B2281" t="s">
        <v>6679</v>
      </c>
      <c r="C2281" t="s">
        <v>6680</v>
      </c>
      <c r="D2281" t="s">
        <v>595</v>
      </c>
      <c r="E2281" t="s">
        <v>6744</v>
      </c>
      <c r="F2281" t="s">
        <v>6745</v>
      </c>
      <c r="G2281" t="s">
        <v>595</v>
      </c>
      <c r="H2281" t="s">
        <v>6746</v>
      </c>
      <c r="I2281" t="s">
        <v>598</v>
      </c>
      <c r="J2281">
        <v>1356083999.8731699</v>
      </c>
      <c r="K2281">
        <v>3.9</v>
      </c>
      <c r="L2281" t="s">
        <v>6711</v>
      </c>
      <c r="M2281" t="s">
        <v>6317</v>
      </c>
    </row>
    <row r="2282" spans="1:13" x14ac:dyDescent="0.4">
      <c r="A2282">
        <v>210000740</v>
      </c>
      <c r="B2282" t="s">
        <v>6679</v>
      </c>
      <c r="C2282" t="s">
        <v>6680</v>
      </c>
      <c r="D2282" t="s">
        <v>595</v>
      </c>
      <c r="E2282" t="s">
        <v>6747</v>
      </c>
      <c r="F2282" t="s">
        <v>6748</v>
      </c>
      <c r="G2282" t="s">
        <v>595</v>
      </c>
      <c r="H2282" t="s">
        <v>6749</v>
      </c>
      <c r="I2282" t="s">
        <v>598</v>
      </c>
      <c r="J2282">
        <v>1349133999.8738201</v>
      </c>
      <c r="K2282">
        <v>3.9</v>
      </c>
      <c r="L2282" t="s">
        <v>6711</v>
      </c>
      <c r="M2282" t="s">
        <v>6317</v>
      </c>
    </row>
    <row r="2283" spans="1:13" x14ac:dyDescent="0.4">
      <c r="A2283">
        <v>210000740</v>
      </c>
      <c r="B2283" t="s">
        <v>6679</v>
      </c>
      <c r="C2283" t="s">
        <v>6680</v>
      </c>
      <c r="D2283" t="s">
        <v>595</v>
      </c>
      <c r="E2283" t="s">
        <v>6750</v>
      </c>
      <c r="F2283" t="s">
        <v>6751</v>
      </c>
      <c r="G2283" t="s">
        <v>595</v>
      </c>
      <c r="H2283" t="s">
        <v>6752</v>
      </c>
      <c r="I2283" t="s">
        <v>598</v>
      </c>
      <c r="J2283">
        <v>1349689999.87377</v>
      </c>
      <c r="K2283">
        <v>3.9</v>
      </c>
      <c r="L2283" t="s">
        <v>6711</v>
      </c>
      <c r="M2283" t="s">
        <v>6317</v>
      </c>
    </row>
    <row r="2284" spans="1:13" x14ac:dyDescent="0.4">
      <c r="A2284">
        <v>210000740</v>
      </c>
      <c r="B2284" t="s">
        <v>6679</v>
      </c>
      <c r="C2284" t="s">
        <v>6680</v>
      </c>
      <c r="D2284" t="s">
        <v>595</v>
      </c>
      <c r="E2284" t="s">
        <v>6753</v>
      </c>
      <c r="F2284" t="s">
        <v>6754</v>
      </c>
      <c r="G2284" t="s">
        <v>595</v>
      </c>
      <c r="H2284" t="s">
        <v>6755</v>
      </c>
      <c r="I2284" t="s">
        <v>598</v>
      </c>
      <c r="J2284">
        <v>489707841.95420003</v>
      </c>
      <c r="K2284">
        <v>3.9</v>
      </c>
      <c r="L2284" t="s">
        <v>6756</v>
      </c>
      <c r="M2284" t="s">
        <v>6317</v>
      </c>
    </row>
    <row r="2285" spans="1:13" x14ac:dyDescent="0.4">
      <c r="A2285">
        <v>210000740</v>
      </c>
      <c r="B2285" t="s">
        <v>6679</v>
      </c>
      <c r="C2285" t="s">
        <v>6680</v>
      </c>
      <c r="D2285" t="s">
        <v>595</v>
      </c>
      <c r="E2285" t="s">
        <v>6757</v>
      </c>
      <c r="F2285" t="s">
        <v>6758</v>
      </c>
      <c r="G2285" t="s">
        <v>595</v>
      </c>
      <c r="H2285" t="s">
        <v>6759</v>
      </c>
      <c r="I2285" t="s">
        <v>598</v>
      </c>
      <c r="J2285">
        <v>533949873.95006198</v>
      </c>
      <c r="K2285">
        <v>3.9</v>
      </c>
      <c r="L2285" t="s">
        <v>6756</v>
      </c>
      <c r="M2285" t="s">
        <v>6317</v>
      </c>
    </row>
    <row r="2286" spans="1:13" x14ac:dyDescent="0.4">
      <c r="A2286">
        <v>210000740</v>
      </c>
      <c r="B2286" t="s">
        <v>6679</v>
      </c>
      <c r="C2286" t="s">
        <v>6680</v>
      </c>
      <c r="D2286" t="s">
        <v>595</v>
      </c>
      <c r="E2286" t="s">
        <v>6760</v>
      </c>
      <c r="F2286" t="s">
        <v>6761</v>
      </c>
      <c r="G2286" t="s">
        <v>595</v>
      </c>
      <c r="H2286" t="s">
        <v>6762</v>
      </c>
      <c r="I2286" t="s">
        <v>598</v>
      </c>
      <c r="J2286">
        <v>534676009.94999403</v>
      </c>
      <c r="K2286">
        <v>3.9</v>
      </c>
      <c r="L2286" t="s">
        <v>6756</v>
      </c>
      <c r="M2286" t="s">
        <v>6317</v>
      </c>
    </row>
    <row r="2287" spans="1:13" x14ac:dyDescent="0.4">
      <c r="A2287">
        <v>210000740</v>
      </c>
      <c r="B2287" t="s">
        <v>6679</v>
      </c>
      <c r="C2287" t="s">
        <v>6680</v>
      </c>
      <c r="D2287" t="s">
        <v>595</v>
      </c>
      <c r="E2287" t="s">
        <v>6763</v>
      </c>
      <c r="F2287" t="s">
        <v>6764</v>
      </c>
      <c r="G2287" t="s">
        <v>595</v>
      </c>
      <c r="H2287" t="s">
        <v>6765</v>
      </c>
      <c r="I2287" t="s">
        <v>598</v>
      </c>
      <c r="J2287">
        <v>1350523999.8736899</v>
      </c>
      <c r="K2287">
        <v>3.9</v>
      </c>
      <c r="L2287" t="s">
        <v>6711</v>
      </c>
      <c r="M2287" t="s">
        <v>6317</v>
      </c>
    </row>
    <row r="2288" spans="1:13" x14ac:dyDescent="0.4">
      <c r="A2288">
        <v>210000740</v>
      </c>
      <c r="B2288" t="s">
        <v>6679</v>
      </c>
      <c r="C2288" t="s">
        <v>6680</v>
      </c>
      <c r="D2288" t="s">
        <v>595</v>
      </c>
      <c r="E2288" t="s">
        <v>6766</v>
      </c>
      <c r="F2288" t="s">
        <v>6767</v>
      </c>
      <c r="G2288" t="s">
        <v>595</v>
      </c>
      <c r="H2288" t="s">
        <v>6768</v>
      </c>
      <c r="I2288" t="s">
        <v>598</v>
      </c>
      <c r="J2288">
        <v>306355999.97134799</v>
      </c>
      <c r="K2288">
        <v>3.9</v>
      </c>
      <c r="L2288" t="s">
        <v>6769</v>
      </c>
      <c r="M2288" t="s">
        <v>6043</v>
      </c>
    </row>
    <row r="2289" spans="1:13" x14ac:dyDescent="0.4">
      <c r="A2289">
        <v>210000740</v>
      </c>
      <c r="B2289" t="s">
        <v>6679</v>
      </c>
      <c r="C2289" t="s">
        <v>6680</v>
      </c>
      <c r="D2289" t="s">
        <v>595</v>
      </c>
      <c r="E2289" t="s">
        <v>6770</v>
      </c>
      <c r="F2289" t="s">
        <v>6771</v>
      </c>
      <c r="G2289" t="s">
        <v>595</v>
      </c>
      <c r="H2289" t="s">
        <v>6772</v>
      </c>
      <c r="I2289" t="s">
        <v>598</v>
      </c>
      <c r="J2289">
        <v>583444437.94543302</v>
      </c>
      <c r="K2289">
        <v>3.9</v>
      </c>
      <c r="L2289" t="s">
        <v>6773</v>
      </c>
      <c r="M2289" t="s">
        <v>6774</v>
      </c>
    </row>
    <row r="2290" spans="1:13" x14ac:dyDescent="0.4">
      <c r="A2290">
        <v>210000740</v>
      </c>
      <c r="B2290" t="s">
        <v>6679</v>
      </c>
      <c r="C2290" t="s">
        <v>6680</v>
      </c>
      <c r="D2290" t="s">
        <v>595</v>
      </c>
      <c r="E2290" t="s">
        <v>6775</v>
      </c>
      <c r="F2290" t="s">
        <v>6776</v>
      </c>
      <c r="G2290" t="s">
        <v>595</v>
      </c>
      <c r="H2290" t="s">
        <v>6777</v>
      </c>
      <c r="I2290" t="s">
        <v>598</v>
      </c>
      <c r="J2290">
        <v>393577109.96319097</v>
      </c>
      <c r="K2290">
        <v>3.9</v>
      </c>
      <c r="L2290" t="s">
        <v>6684</v>
      </c>
      <c r="M2290" t="s">
        <v>6697</v>
      </c>
    </row>
    <row r="2291" spans="1:13" x14ac:dyDescent="0.4">
      <c r="A2291">
        <v>210000740</v>
      </c>
      <c r="B2291" t="s">
        <v>6679</v>
      </c>
      <c r="C2291" t="s">
        <v>6680</v>
      </c>
      <c r="D2291" t="s">
        <v>595</v>
      </c>
      <c r="E2291" t="s">
        <v>6778</v>
      </c>
      <c r="F2291" t="s">
        <v>6779</v>
      </c>
      <c r="G2291" t="s">
        <v>595</v>
      </c>
      <c r="H2291" t="s">
        <v>6780</v>
      </c>
      <c r="I2291" t="s">
        <v>598</v>
      </c>
      <c r="J2291">
        <v>617573107.94224095</v>
      </c>
      <c r="K2291">
        <v>3.9</v>
      </c>
      <c r="L2291" t="s">
        <v>6729</v>
      </c>
      <c r="M2291" t="s">
        <v>6685</v>
      </c>
    </row>
    <row r="2292" spans="1:13" x14ac:dyDescent="0.4">
      <c r="A2292">
        <v>210000740</v>
      </c>
      <c r="B2292" t="s">
        <v>6679</v>
      </c>
      <c r="C2292" t="s">
        <v>6680</v>
      </c>
      <c r="D2292" t="s">
        <v>595</v>
      </c>
      <c r="E2292" t="s">
        <v>6781</v>
      </c>
      <c r="F2292" t="s">
        <v>6782</v>
      </c>
      <c r="G2292" t="s">
        <v>595</v>
      </c>
      <c r="H2292" t="s">
        <v>6783</v>
      </c>
      <c r="I2292" t="s">
        <v>598</v>
      </c>
      <c r="J2292">
        <v>1772129903.83426</v>
      </c>
      <c r="K2292">
        <v>3.9</v>
      </c>
      <c r="L2292" t="s">
        <v>6784</v>
      </c>
      <c r="M2292" t="s">
        <v>6785</v>
      </c>
    </row>
    <row r="2293" spans="1:13" x14ac:dyDescent="0.4">
      <c r="A2293">
        <v>210000740</v>
      </c>
      <c r="B2293" t="s">
        <v>6679</v>
      </c>
      <c r="C2293" t="s">
        <v>6680</v>
      </c>
      <c r="D2293" t="s">
        <v>595</v>
      </c>
      <c r="E2293" t="s">
        <v>6786</v>
      </c>
      <c r="F2293" t="s">
        <v>6787</v>
      </c>
      <c r="G2293" t="s">
        <v>595</v>
      </c>
      <c r="H2293" t="s">
        <v>6788</v>
      </c>
      <c r="I2293" t="s">
        <v>598</v>
      </c>
      <c r="J2293">
        <v>374230533.96499997</v>
      </c>
      <c r="K2293">
        <v>3.9</v>
      </c>
      <c r="L2293" t="s">
        <v>6684</v>
      </c>
      <c r="M2293" t="s">
        <v>6685</v>
      </c>
    </row>
    <row r="2294" spans="1:13" x14ac:dyDescent="0.4">
      <c r="A2294">
        <v>210000740</v>
      </c>
      <c r="B2294" t="s">
        <v>6679</v>
      </c>
      <c r="C2294" t="s">
        <v>6680</v>
      </c>
      <c r="D2294" t="s">
        <v>595</v>
      </c>
      <c r="E2294" t="s">
        <v>6789</v>
      </c>
      <c r="F2294" t="s">
        <v>6790</v>
      </c>
      <c r="G2294" t="s">
        <v>595</v>
      </c>
      <c r="H2294" t="s">
        <v>6791</v>
      </c>
      <c r="I2294" t="s">
        <v>598</v>
      </c>
      <c r="J2294">
        <v>707500825.93383098</v>
      </c>
      <c r="K2294">
        <v>3.9</v>
      </c>
      <c r="L2294" t="s">
        <v>6769</v>
      </c>
      <c r="M2294" t="s">
        <v>6792</v>
      </c>
    </row>
    <row r="2295" spans="1:13" x14ac:dyDescent="0.4">
      <c r="A2295">
        <v>210000740</v>
      </c>
      <c r="B2295" t="s">
        <v>6679</v>
      </c>
      <c r="C2295" t="s">
        <v>6680</v>
      </c>
      <c r="D2295" t="s">
        <v>595</v>
      </c>
      <c r="E2295" t="s">
        <v>6793</v>
      </c>
      <c r="F2295" t="s">
        <v>6794</v>
      </c>
      <c r="G2295" t="s">
        <v>595</v>
      </c>
      <c r="H2295" t="s">
        <v>6795</v>
      </c>
      <c r="I2295" t="s">
        <v>598</v>
      </c>
      <c r="J2295">
        <v>436737999.95915401</v>
      </c>
      <c r="K2295">
        <v>3.9</v>
      </c>
      <c r="L2295" t="s">
        <v>6796</v>
      </c>
      <c r="M2295" t="s">
        <v>6043</v>
      </c>
    </row>
    <row r="2296" spans="1:13" x14ac:dyDescent="0.4">
      <c r="A2296">
        <v>210000740</v>
      </c>
      <c r="B2296" t="s">
        <v>6679</v>
      </c>
      <c r="C2296" t="s">
        <v>6680</v>
      </c>
      <c r="D2296" t="s">
        <v>595</v>
      </c>
      <c r="E2296" t="s">
        <v>6797</v>
      </c>
      <c r="F2296" t="s">
        <v>6798</v>
      </c>
      <c r="G2296" t="s">
        <v>595</v>
      </c>
      <c r="H2296" t="s">
        <v>6799</v>
      </c>
      <c r="I2296" t="s">
        <v>598</v>
      </c>
      <c r="J2296">
        <v>279945999.973818</v>
      </c>
      <c r="K2296">
        <v>3.9</v>
      </c>
      <c r="L2296" t="s">
        <v>6800</v>
      </c>
      <c r="M2296" t="s">
        <v>6712</v>
      </c>
    </row>
    <row r="2297" spans="1:13" x14ac:dyDescent="0.4">
      <c r="A2297">
        <v>210000740</v>
      </c>
      <c r="B2297" t="s">
        <v>6679</v>
      </c>
      <c r="C2297" t="s">
        <v>6680</v>
      </c>
      <c r="D2297" t="s">
        <v>595</v>
      </c>
      <c r="E2297" t="s">
        <v>6801</v>
      </c>
      <c r="F2297" t="s">
        <v>6802</v>
      </c>
      <c r="G2297" t="s">
        <v>595</v>
      </c>
      <c r="H2297" t="s">
        <v>6803</v>
      </c>
      <c r="I2297" t="s">
        <v>598</v>
      </c>
      <c r="J2297">
        <v>328317999.96929401</v>
      </c>
      <c r="K2297">
        <v>3.9</v>
      </c>
      <c r="L2297" t="s">
        <v>3541</v>
      </c>
      <c r="M2297" t="s">
        <v>6043</v>
      </c>
    </row>
    <row r="2298" spans="1:13" x14ac:dyDescent="0.4">
      <c r="A2298">
        <v>210000740</v>
      </c>
      <c r="B2298" t="s">
        <v>6679</v>
      </c>
      <c r="C2298" t="s">
        <v>6680</v>
      </c>
      <c r="D2298" t="s">
        <v>595</v>
      </c>
      <c r="E2298" t="s">
        <v>6804</v>
      </c>
      <c r="F2298" t="s">
        <v>6805</v>
      </c>
      <c r="G2298" t="s">
        <v>595</v>
      </c>
      <c r="H2298" t="s">
        <v>6806</v>
      </c>
      <c r="I2298" t="s">
        <v>598</v>
      </c>
      <c r="J2298">
        <v>300945285.97185397</v>
      </c>
      <c r="K2298">
        <v>3.9</v>
      </c>
      <c r="L2298" t="s">
        <v>5054</v>
      </c>
      <c r="M2298" t="s">
        <v>6043</v>
      </c>
    </row>
    <row r="2299" spans="1:13" x14ac:dyDescent="0.4">
      <c r="A2299">
        <v>210000740</v>
      </c>
      <c r="B2299" t="s">
        <v>6679</v>
      </c>
      <c r="C2299" t="s">
        <v>6680</v>
      </c>
      <c r="D2299" t="s">
        <v>595</v>
      </c>
      <c r="E2299" t="s">
        <v>6807</v>
      </c>
      <c r="F2299" t="s">
        <v>6808</v>
      </c>
      <c r="G2299" t="s">
        <v>595</v>
      </c>
      <c r="H2299" t="s">
        <v>6809</v>
      </c>
      <c r="I2299" t="s">
        <v>598</v>
      </c>
      <c r="J2299">
        <v>835711367.92183995</v>
      </c>
      <c r="K2299">
        <v>3.9</v>
      </c>
      <c r="L2299" t="s">
        <v>6684</v>
      </c>
      <c r="M2299" t="s">
        <v>6792</v>
      </c>
    </row>
    <row r="2300" spans="1:13" x14ac:dyDescent="0.4">
      <c r="A2300">
        <v>210000740</v>
      </c>
      <c r="B2300" t="s">
        <v>6679</v>
      </c>
      <c r="C2300" t="s">
        <v>6680</v>
      </c>
      <c r="D2300" t="s">
        <v>595</v>
      </c>
      <c r="E2300" t="s">
        <v>6810</v>
      </c>
      <c r="F2300" t="s">
        <v>6811</v>
      </c>
      <c r="G2300" t="s">
        <v>595</v>
      </c>
      <c r="H2300" t="s">
        <v>6812</v>
      </c>
      <c r="I2300" t="s">
        <v>598</v>
      </c>
      <c r="J2300">
        <v>775063999.92751205</v>
      </c>
      <c r="K2300">
        <v>3.9</v>
      </c>
      <c r="L2300" t="s">
        <v>6813</v>
      </c>
      <c r="M2300" t="s">
        <v>6814</v>
      </c>
    </row>
    <row r="2301" spans="1:13" x14ac:dyDescent="0.4">
      <c r="A2301">
        <v>210000740</v>
      </c>
      <c r="B2301" t="s">
        <v>6679</v>
      </c>
      <c r="C2301" t="s">
        <v>6680</v>
      </c>
      <c r="D2301" t="s">
        <v>595</v>
      </c>
      <c r="E2301" t="s">
        <v>6815</v>
      </c>
      <c r="F2301" t="s">
        <v>6816</v>
      </c>
      <c r="G2301" t="s">
        <v>595</v>
      </c>
      <c r="H2301" t="s">
        <v>6817</v>
      </c>
      <c r="I2301" t="s">
        <v>598</v>
      </c>
      <c r="J2301">
        <v>380859999.96438003</v>
      </c>
      <c r="K2301">
        <v>3.9</v>
      </c>
      <c r="L2301" t="s">
        <v>6818</v>
      </c>
      <c r="M2301" t="s">
        <v>6819</v>
      </c>
    </row>
    <row r="2302" spans="1:13" x14ac:dyDescent="0.4">
      <c r="A2302">
        <v>210000740</v>
      </c>
      <c r="B2302" t="s">
        <v>6679</v>
      </c>
      <c r="C2302" t="s">
        <v>6680</v>
      </c>
      <c r="D2302" t="s">
        <v>595</v>
      </c>
      <c r="E2302" t="s">
        <v>6820</v>
      </c>
      <c r="F2302" t="s">
        <v>6821</v>
      </c>
      <c r="G2302" t="s">
        <v>595</v>
      </c>
      <c r="H2302" t="s">
        <v>6822</v>
      </c>
      <c r="I2302" t="s">
        <v>598</v>
      </c>
      <c r="J2302">
        <v>616814445.942312</v>
      </c>
      <c r="K2302">
        <v>3.9</v>
      </c>
      <c r="L2302" t="s">
        <v>6729</v>
      </c>
      <c r="M2302" t="s">
        <v>6685</v>
      </c>
    </row>
    <row r="2303" spans="1:13" x14ac:dyDescent="0.4">
      <c r="A2303">
        <v>210000740</v>
      </c>
      <c r="B2303" t="s">
        <v>6679</v>
      </c>
      <c r="C2303" t="s">
        <v>6680</v>
      </c>
      <c r="D2303" t="s">
        <v>595</v>
      </c>
      <c r="E2303" t="s">
        <v>6823</v>
      </c>
      <c r="F2303" t="s">
        <v>6824</v>
      </c>
      <c r="G2303" t="s">
        <v>595</v>
      </c>
      <c r="H2303" t="s">
        <v>6825</v>
      </c>
      <c r="I2303" t="s">
        <v>598</v>
      </c>
      <c r="J2303">
        <v>307745999.97121799</v>
      </c>
      <c r="K2303">
        <v>3.9</v>
      </c>
      <c r="L2303" t="s">
        <v>6796</v>
      </c>
      <c r="M2303" t="s">
        <v>6792</v>
      </c>
    </row>
    <row r="2304" spans="1:13" x14ac:dyDescent="0.4">
      <c r="A2304">
        <v>210000740</v>
      </c>
      <c r="B2304" t="s">
        <v>6679</v>
      </c>
      <c r="C2304" t="s">
        <v>6680</v>
      </c>
      <c r="D2304" t="s">
        <v>595</v>
      </c>
      <c r="E2304" t="s">
        <v>6826</v>
      </c>
      <c r="F2304" t="s">
        <v>6827</v>
      </c>
      <c r="G2304" t="s">
        <v>595</v>
      </c>
      <c r="H2304" t="s">
        <v>6828</v>
      </c>
      <c r="I2304" t="s">
        <v>598</v>
      </c>
      <c r="J2304">
        <v>301724241.97178102</v>
      </c>
      <c r="K2304">
        <v>3.9</v>
      </c>
      <c r="L2304" t="s">
        <v>5054</v>
      </c>
      <c r="M2304" t="s">
        <v>6043</v>
      </c>
    </row>
    <row r="2305" spans="1:13" x14ac:dyDescent="0.4">
      <c r="A2305">
        <v>210000740</v>
      </c>
      <c r="B2305" t="s">
        <v>6679</v>
      </c>
      <c r="C2305" t="s">
        <v>6680</v>
      </c>
      <c r="D2305" t="s">
        <v>595</v>
      </c>
      <c r="E2305" t="s">
        <v>6829</v>
      </c>
      <c r="F2305" t="s">
        <v>6830</v>
      </c>
      <c r="G2305" t="s">
        <v>595</v>
      </c>
      <c r="H2305" t="s">
        <v>6831</v>
      </c>
      <c r="I2305" t="s">
        <v>598</v>
      </c>
      <c r="J2305">
        <v>282725999.97355801</v>
      </c>
      <c r="K2305">
        <v>3.9</v>
      </c>
      <c r="L2305" t="s">
        <v>6832</v>
      </c>
      <c r="M2305" t="s">
        <v>6043</v>
      </c>
    </row>
    <row r="2306" spans="1:13" x14ac:dyDescent="0.4">
      <c r="A2306">
        <v>210000740</v>
      </c>
      <c r="B2306" t="s">
        <v>6679</v>
      </c>
      <c r="C2306" t="s">
        <v>6680</v>
      </c>
      <c r="D2306" t="s">
        <v>595</v>
      </c>
      <c r="E2306" t="s">
        <v>6833</v>
      </c>
      <c r="F2306" t="s">
        <v>6834</v>
      </c>
      <c r="G2306" t="s">
        <v>595</v>
      </c>
      <c r="H2306" t="s">
        <v>6835</v>
      </c>
      <c r="I2306" t="s">
        <v>598</v>
      </c>
      <c r="J2306">
        <v>454807999.95746398</v>
      </c>
      <c r="K2306">
        <v>3.9</v>
      </c>
      <c r="L2306" t="s">
        <v>6818</v>
      </c>
      <c r="M2306" t="s">
        <v>6043</v>
      </c>
    </row>
    <row r="2307" spans="1:13" x14ac:dyDescent="0.4">
      <c r="A2307">
        <v>210000740</v>
      </c>
      <c r="B2307" t="s">
        <v>6679</v>
      </c>
      <c r="C2307" t="s">
        <v>6680</v>
      </c>
      <c r="D2307" t="s">
        <v>595</v>
      </c>
      <c r="E2307" t="s">
        <v>6836</v>
      </c>
      <c r="F2307" t="s">
        <v>6837</v>
      </c>
      <c r="G2307" t="s">
        <v>595</v>
      </c>
      <c r="H2307" t="s">
        <v>6838</v>
      </c>
      <c r="I2307" t="s">
        <v>598</v>
      </c>
      <c r="J2307">
        <v>454807999.95746398</v>
      </c>
      <c r="K2307">
        <v>3.9</v>
      </c>
      <c r="L2307" t="s">
        <v>6818</v>
      </c>
      <c r="M2307" t="s">
        <v>6043</v>
      </c>
    </row>
    <row r="2308" spans="1:13" x14ac:dyDescent="0.4">
      <c r="A2308">
        <v>210000740</v>
      </c>
      <c r="B2308" t="s">
        <v>6679</v>
      </c>
      <c r="C2308" t="s">
        <v>6680</v>
      </c>
      <c r="D2308" t="s">
        <v>595</v>
      </c>
      <c r="E2308" t="s">
        <v>6839</v>
      </c>
      <c r="F2308" t="s">
        <v>6840</v>
      </c>
      <c r="G2308" t="s">
        <v>595</v>
      </c>
      <c r="H2308" t="s">
        <v>6841</v>
      </c>
      <c r="I2308" t="s">
        <v>598</v>
      </c>
      <c r="J2308">
        <v>937137999.91235399</v>
      </c>
      <c r="K2308">
        <v>3.9</v>
      </c>
      <c r="L2308" t="s">
        <v>6842</v>
      </c>
      <c r="M2308" t="s">
        <v>6792</v>
      </c>
    </row>
    <row r="2309" spans="1:13" x14ac:dyDescent="0.4">
      <c r="A2309">
        <v>210000740</v>
      </c>
      <c r="B2309" t="s">
        <v>6679</v>
      </c>
      <c r="C2309" t="s">
        <v>6680</v>
      </c>
      <c r="D2309" t="s">
        <v>595</v>
      </c>
      <c r="E2309" t="s">
        <v>6843</v>
      </c>
      <c r="F2309" t="s">
        <v>6844</v>
      </c>
      <c r="G2309" t="s">
        <v>595</v>
      </c>
      <c r="H2309" t="s">
        <v>6845</v>
      </c>
      <c r="I2309" t="s">
        <v>598</v>
      </c>
      <c r="J2309">
        <v>827984635.92256296</v>
      </c>
      <c r="K2309">
        <v>3.9</v>
      </c>
      <c r="L2309" t="s">
        <v>6684</v>
      </c>
      <c r="M2309" t="s">
        <v>6792</v>
      </c>
    </row>
    <row r="2310" spans="1:13" x14ac:dyDescent="0.4">
      <c r="A2310">
        <v>210000740</v>
      </c>
      <c r="B2310" t="s">
        <v>6679</v>
      </c>
      <c r="C2310" t="s">
        <v>6680</v>
      </c>
      <c r="D2310" t="s">
        <v>595</v>
      </c>
      <c r="E2310" t="s">
        <v>6846</v>
      </c>
      <c r="F2310" t="s">
        <v>6847</v>
      </c>
      <c r="G2310" t="s">
        <v>595</v>
      </c>
      <c r="H2310" t="s">
        <v>6848</v>
      </c>
      <c r="I2310" t="s">
        <v>598</v>
      </c>
      <c r="J2310">
        <v>477047999.95538402</v>
      </c>
      <c r="K2310">
        <v>3.9</v>
      </c>
      <c r="L2310" t="s">
        <v>6769</v>
      </c>
      <c r="M2310" t="s">
        <v>6792</v>
      </c>
    </row>
    <row r="2311" spans="1:13" x14ac:dyDescent="0.4">
      <c r="A2311">
        <v>210000740</v>
      </c>
      <c r="B2311" t="s">
        <v>6679</v>
      </c>
      <c r="C2311" t="s">
        <v>6680</v>
      </c>
      <c r="D2311" t="s">
        <v>595</v>
      </c>
      <c r="E2311" t="s">
        <v>6849</v>
      </c>
      <c r="F2311" t="s">
        <v>6850</v>
      </c>
      <c r="G2311" t="s">
        <v>595</v>
      </c>
      <c r="H2311" t="s">
        <v>6851</v>
      </c>
      <c r="I2311" t="s">
        <v>598</v>
      </c>
      <c r="J2311">
        <v>451749999.95775002</v>
      </c>
      <c r="K2311">
        <v>3.9</v>
      </c>
      <c r="L2311" t="s">
        <v>6769</v>
      </c>
      <c r="M2311" t="s">
        <v>6792</v>
      </c>
    </row>
    <row r="2312" spans="1:13" x14ac:dyDescent="0.4">
      <c r="A2312">
        <v>210000740</v>
      </c>
      <c r="B2312" t="s">
        <v>6679</v>
      </c>
      <c r="C2312" t="s">
        <v>6680</v>
      </c>
      <c r="D2312" t="s">
        <v>595</v>
      </c>
      <c r="E2312" t="s">
        <v>6852</v>
      </c>
      <c r="F2312" t="s">
        <v>6853</v>
      </c>
      <c r="G2312" t="s">
        <v>595</v>
      </c>
      <c r="H2312" t="s">
        <v>6854</v>
      </c>
      <c r="I2312" t="s">
        <v>598</v>
      </c>
      <c r="J2312">
        <v>329707999.96916401</v>
      </c>
      <c r="K2312">
        <v>3.9</v>
      </c>
      <c r="L2312" t="s">
        <v>3541</v>
      </c>
      <c r="M2312" t="s">
        <v>6043</v>
      </c>
    </row>
    <row r="2313" spans="1:13" x14ac:dyDescent="0.4">
      <c r="A2313">
        <v>210000740</v>
      </c>
      <c r="B2313" t="s">
        <v>6679</v>
      </c>
      <c r="C2313" t="s">
        <v>6680</v>
      </c>
      <c r="D2313" t="s">
        <v>595</v>
      </c>
      <c r="E2313" t="s">
        <v>6855</v>
      </c>
      <c r="F2313" t="s">
        <v>6856</v>
      </c>
      <c r="G2313" t="s">
        <v>595</v>
      </c>
      <c r="H2313" t="s">
        <v>6857</v>
      </c>
      <c r="I2313" t="s">
        <v>598</v>
      </c>
      <c r="J2313">
        <v>929963097.91302502</v>
      </c>
      <c r="K2313">
        <v>3.9</v>
      </c>
      <c r="L2313" t="s">
        <v>6858</v>
      </c>
      <c r="M2313" t="s">
        <v>6792</v>
      </c>
    </row>
    <row r="2314" spans="1:13" x14ac:dyDescent="0.4">
      <c r="A2314">
        <v>210000740</v>
      </c>
      <c r="B2314" t="s">
        <v>6679</v>
      </c>
      <c r="C2314" t="s">
        <v>6680</v>
      </c>
      <c r="D2314" t="s">
        <v>595</v>
      </c>
      <c r="E2314" t="s">
        <v>6859</v>
      </c>
      <c r="F2314" t="s">
        <v>6860</v>
      </c>
      <c r="G2314" t="s">
        <v>595</v>
      </c>
      <c r="H2314" t="s">
        <v>6861</v>
      </c>
      <c r="I2314" t="s">
        <v>598</v>
      </c>
      <c r="J2314">
        <v>397261999.96284598</v>
      </c>
      <c r="K2314">
        <v>4</v>
      </c>
      <c r="L2314" t="s">
        <v>6862</v>
      </c>
      <c r="M2314" t="s">
        <v>6792</v>
      </c>
    </row>
    <row r="2315" spans="1:13" x14ac:dyDescent="0.4">
      <c r="A2315">
        <v>210000740</v>
      </c>
      <c r="B2315" t="s">
        <v>6679</v>
      </c>
      <c r="C2315" t="s">
        <v>6680</v>
      </c>
      <c r="D2315" t="s">
        <v>595</v>
      </c>
      <c r="E2315" t="s">
        <v>6863</v>
      </c>
      <c r="F2315" t="s">
        <v>6864</v>
      </c>
      <c r="G2315" t="s">
        <v>595</v>
      </c>
      <c r="H2315" t="s">
        <v>6865</v>
      </c>
      <c r="I2315" t="s">
        <v>598</v>
      </c>
      <c r="J2315">
        <v>1244203455.8836401</v>
      </c>
      <c r="K2315">
        <v>3.9</v>
      </c>
      <c r="L2315" t="s">
        <v>6866</v>
      </c>
      <c r="M2315" t="s">
        <v>6785</v>
      </c>
    </row>
    <row r="2316" spans="1:13" x14ac:dyDescent="0.4">
      <c r="A2316">
        <v>210000740</v>
      </c>
      <c r="B2316" t="s">
        <v>6679</v>
      </c>
      <c r="C2316" t="s">
        <v>6680</v>
      </c>
      <c r="D2316" t="s">
        <v>595</v>
      </c>
      <c r="E2316" t="s">
        <v>6867</v>
      </c>
      <c r="F2316" t="s">
        <v>6868</v>
      </c>
      <c r="G2316" t="s">
        <v>595</v>
      </c>
      <c r="H2316" t="s">
        <v>6869</v>
      </c>
      <c r="I2316" t="s">
        <v>598</v>
      </c>
      <c r="J2316">
        <v>854228113.92010796</v>
      </c>
      <c r="K2316">
        <v>3.9</v>
      </c>
      <c r="L2316" t="s">
        <v>6696</v>
      </c>
      <c r="M2316" t="s">
        <v>6792</v>
      </c>
    </row>
    <row r="2317" spans="1:13" x14ac:dyDescent="0.4">
      <c r="A2317">
        <v>210000740</v>
      </c>
      <c r="B2317" t="s">
        <v>6679</v>
      </c>
      <c r="C2317" t="s">
        <v>6680</v>
      </c>
      <c r="D2317" t="s">
        <v>595</v>
      </c>
      <c r="E2317" t="s">
        <v>6870</v>
      </c>
      <c r="F2317" t="s">
        <v>6871</v>
      </c>
      <c r="G2317" t="s">
        <v>595</v>
      </c>
      <c r="H2317" t="s">
        <v>6872</v>
      </c>
      <c r="I2317" t="s">
        <v>598</v>
      </c>
      <c r="J2317">
        <v>487613111.95439601</v>
      </c>
      <c r="K2317">
        <v>3.9</v>
      </c>
      <c r="L2317" t="s">
        <v>6706</v>
      </c>
      <c r="M2317" t="s">
        <v>6785</v>
      </c>
    </row>
    <row r="2318" spans="1:13" x14ac:dyDescent="0.4">
      <c r="A2318">
        <v>210000740</v>
      </c>
      <c r="B2318" t="s">
        <v>6679</v>
      </c>
      <c r="C2318" t="s">
        <v>6680</v>
      </c>
      <c r="D2318" t="s">
        <v>595</v>
      </c>
      <c r="E2318" t="s">
        <v>6873</v>
      </c>
      <c r="F2318" t="s">
        <v>6874</v>
      </c>
      <c r="G2318" t="s">
        <v>595</v>
      </c>
      <c r="H2318" t="s">
        <v>6875</v>
      </c>
      <c r="I2318" t="s">
        <v>598</v>
      </c>
      <c r="J2318">
        <v>426252117.96013498</v>
      </c>
      <c r="K2318">
        <v>3.9</v>
      </c>
      <c r="L2318" t="s">
        <v>6696</v>
      </c>
      <c r="M2318" t="s">
        <v>6785</v>
      </c>
    </row>
    <row r="2319" spans="1:13" x14ac:dyDescent="0.4">
      <c r="A2319">
        <v>210000776</v>
      </c>
      <c r="B2319" t="s">
        <v>6876</v>
      </c>
      <c r="C2319" t="s">
        <v>6877</v>
      </c>
      <c r="D2319" t="s">
        <v>595</v>
      </c>
      <c r="E2319" t="s">
        <v>6878</v>
      </c>
      <c r="F2319" t="s">
        <v>6879</v>
      </c>
      <c r="G2319" t="s">
        <v>595</v>
      </c>
      <c r="H2319" t="s">
        <v>6880</v>
      </c>
      <c r="I2319" t="s">
        <v>598</v>
      </c>
      <c r="J2319">
        <v>11151582770.5</v>
      </c>
      <c r="K2319">
        <v>4.6100000000000003</v>
      </c>
      <c r="L2319" t="s">
        <v>6881</v>
      </c>
      <c r="M2319" t="s">
        <v>6882</v>
      </c>
    </row>
    <row r="2320" spans="1:13" x14ac:dyDescent="0.4">
      <c r="A2320">
        <v>210000776</v>
      </c>
      <c r="B2320" t="s">
        <v>6876</v>
      </c>
      <c r="C2320" t="s">
        <v>6877</v>
      </c>
      <c r="D2320" t="s">
        <v>595</v>
      </c>
      <c r="E2320" t="s">
        <v>6883</v>
      </c>
      <c r="F2320" t="s">
        <v>6884</v>
      </c>
      <c r="G2320" t="s">
        <v>595</v>
      </c>
      <c r="H2320" t="s">
        <v>6880</v>
      </c>
      <c r="I2320" t="s">
        <v>598</v>
      </c>
      <c r="J2320">
        <v>11151582770.5</v>
      </c>
      <c r="K2320">
        <v>4.6500000000000004</v>
      </c>
      <c r="L2320" t="s">
        <v>6881</v>
      </c>
      <c r="M2320" t="s">
        <v>6882</v>
      </c>
    </row>
    <row r="2321" spans="1:13" x14ac:dyDescent="0.4">
      <c r="A2321">
        <v>210000776</v>
      </c>
      <c r="B2321" t="s">
        <v>6876</v>
      </c>
      <c r="C2321" t="s">
        <v>6877</v>
      </c>
      <c r="D2321" t="s">
        <v>595</v>
      </c>
      <c r="E2321" t="s">
        <v>6885</v>
      </c>
      <c r="F2321" t="s">
        <v>6886</v>
      </c>
      <c r="G2321" t="s">
        <v>595</v>
      </c>
      <c r="H2321" t="s">
        <v>6880</v>
      </c>
      <c r="I2321" t="s">
        <v>598</v>
      </c>
      <c r="J2321">
        <v>184479382.5</v>
      </c>
      <c r="K2321">
        <v>4.6100000000000003</v>
      </c>
      <c r="L2321" t="s">
        <v>5912</v>
      </c>
      <c r="M2321" t="s">
        <v>6887</v>
      </c>
    </row>
    <row r="2322" spans="1:13" x14ac:dyDescent="0.4">
      <c r="A2322">
        <v>210000776</v>
      </c>
      <c r="B2322" t="s">
        <v>6876</v>
      </c>
      <c r="C2322" t="s">
        <v>6877</v>
      </c>
      <c r="D2322" t="s">
        <v>595</v>
      </c>
      <c r="E2322" t="s">
        <v>6888</v>
      </c>
      <c r="F2322" t="s">
        <v>6889</v>
      </c>
      <c r="G2322" t="s">
        <v>595</v>
      </c>
      <c r="H2322" t="s">
        <v>6880</v>
      </c>
      <c r="I2322" t="s">
        <v>598</v>
      </c>
      <c r="J2322">
        <v>184479382.5</v>
      </c>
      <c r="K2322">
        <v>4.6500000000000004</v>
      </c>
      <c r="L2322" t="s">
        <v>5912</v>
      </c>
      <c r="M2322" t="s">
        <v>6887</v>
      </c>
    </row>
    <row r="2323" spans="1:13" x14ac:dyDescent="0.4">
      <c r="A2323">
        <v>210000776</v>
      </c>
      <c r="B2323" t="s">
        <v>6876</v>
      </c>
      <c r="C2323" t="s">
        <v>6877</v>
      </c>
      <c r="D2323" t="s">
        <v>595</v>
      </c>
      <c r="E2323" t="s">
        <v>6890</v>
      </c>
      <c r="F2323" t="s">
        <v>6891</v>
      </c>
      <c r="G2323" t="s">
        <v>595</v>
      </c>
      <c r="H2323" t="s">
        <v>6880</v>
      </c>
      <c r="I2323" t="s">
        <v>598</v>
      </c>
      <c r="J2323">
        <v>650000000</v>
      </c>
      <c r="K2323">
        <v>4.6100000000000003</v>
      </c>
      <c r="L2323" t="s">
        <v>6892</v>
      </c>
      <c r="M2323" t="s">
        <v>6882</v>
      </c>
    </row>
    <row r="2324" spans="1:13" x14ac:dyDescent="0.4">
      <c r="A2324">
        <v>210000776</v>
      </c>
      <c r="B2324" t="s">
        <v>6876</v>
      </c>
      <c r="C2324" t="s">
        <v>6877</v>
      </c>
      <c r="D2324" t="s">
        <v>595</v>
      </c>
      <c r="E2324" t="s">
        <v>6893</v>
      </c>
      <c r="F2324" t="s">
        <v>6894</v>
      </c>
      <c r="G2324" t="s">
        <v>595</v>
      </c>
      <c r="H2324" t="s">
        <v>6880</v>
      </c>
      <c r="I2324" t="s">
        <v>598</v>
      </c>
      <c r="J2324">
        <v>650000000</v>
      </c>
      <c r="K2324">
        <v>4.6500000000000004</v>
      </c>
      <c r="L2324" t="s">
        <v>6892</v>
      </c>
      <c r="M2324" t="s">
        <v>6882</v>
      </c>
    </row>
    <row r="2325" spans="1:13" x14ac:dyDescent="0.4">
      <c r="A2325">
        <v>210000776</v>
      </c>
      <c r="B2325" t="s">
        <v>6876</v>
      </c>
      <c r="C2325" t="s">
        <v>6877</v>
      </c>
      <c r="D2325" t="s">
        <v>2775</v>
      </c>
      <c r="E2325" t="s">
        <v>6895</v>
      </c>
      <c r="F2325" t="s">
        <v>6896</v>
      </c>
      <c r="G2325" t="s">
        <v>2775</v>
      </c>
      <c r="H2325" t="s">
        <v>6897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6898</v>
      </c>
      <c r="D2326" t="s">
        <v>595</v>
      </c>
      <c r="F2326" t="s">
        <v>6899</v>
      </c>
      <c r="G2326" t="s">
        <v>595</v>
      </c>
      <c r="H2326" t="s">
        <v>6899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6898</v>
      </c>
      <c r="D2327" t="s">
        <v>595</v>
      </c>
      <c r="F2327" t="s">
        <v>6900</v>
      </c>
      <c r="G2327" t="s">
        <v>595</v>
      </c>
      <c r="H2327" t="s">
        <v>6900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6898</v>
      </c>
      <c r="D2328" t="s">
        <v>595</v>
      </c>
      <c r="F2328" t="s">
        <v>6901</v>
      </c>
      <c r="G2328" t="s">
        <v>595</v>
      </c>
      <c r="H2328" t="s">
        <v>6901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6898</v>
      </c>
      <c r="D2329" t="s">
        <v>595</v>
      </c>
      <c r="F2329" t="s">
        <v>6902</v>
      </c>
      <c r="G2329" t="s">
        <v>595</v>
      </c>
      <c r="H2329" t="s">
        <v>6902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6898</v>
      </c>
      <c r="D2330" t="s">
        <v>595</v>
      </c>
      <c r="F2330" t="s">
        <v>6903</v>
      </c>
      <c r="G2330" t="s">
        <v>595</v>
      </c>
      <c r="H2330" t="s">
        <v>6903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6898</v>
      </c>
      <c r="D2331" t="s">
        <v>595</v>
      </c>
      <c r="F2331" t="s">
        <v>6904</v>
      </c>
      <c r="G2331" t="s">
        <v>595</v>
      </c>
      <c r="H2331" t="s">
        <v>6904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6898</v>
      </c>
      <c r="D2332" t="s">
        <v>595</v>
      </c>
      <c r="F2332" t="s">
        <v>6905</v>
      </c>
      <c r="G2332" t="s">
        <v>595</v>
      </c>
      <c r="H2332" t="s">
        <v>6905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6898</v>
      </c>
      <c r="D2333" t="s">
        <v>595</v>
      </c>
      <c r="F2333" t="s">
        <v>6906</v>
      </c>
      <c r="G2333" t="s">
        <v>595</v>
      </c>
      <c r="H2333" t="s">
        <v>6906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6898</v>
      </c>
      <c r="D2334" t="s">
        <v>595</v>
      </c>
      <c r="F2334" t="s">
        <v>6907</v>
      </c>
      <c r="G2334" t="s">
        <v>595</v>
      </c>
      <c r="H2334" t="s">
        <v>6907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6898</v>
      </c>
      <c r="D2335" t="s">
        <v>595</v>
      </c>
      <c r="F2335" t="s">
        <v>6908</v>
      </c>
      <c r="G2335" t="s">
        <v>595</v>
      </c>
      <c r="H2335" t="s">
        <v>6908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6898</v>
      </c>
      <c r="D2336" t="s">
        <v>595</v>
      </c>
      <c r="F2336" t="s">
        <v>6909</v>
      </c>
      <c r="G2336" t="s">
        <v>595</v>
      </c>
      <c r="H2336" t="s">
        <v>6909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6898</v>
      </c>
      <c r="D2337" t="s">
        <v>595</v>
      </c>
      <c r="F2337" t="s">
        <v>6910</v>
      </c>
      <c r="G2337" t="s">
        <v>595</v>
      </c>
      <c r="H2337" t="s">
        <v>6910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6898</v>
      </c>
      <c r="D2338" t="s">
        <v>595</v>
      </c>
      <c r="F2338" t="s">
        <v>6911</v>
      </c>
      <c r="G2338" t="s">
        <v>595</v>
      </c>
      <c r="H2338" t="s">
        <v>6911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6898</v>
      </c>
      <c r="D2339" t="s">
        <v>595</v>
      </c>
      <c r="F2339" t="s">
        <v>6912</v>
      </c>
      <c r="G2339" t="s">
        <v>595</v>
      </c>
      <c r="H2339" t="s">
        <v>6912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6898</v>
      </c>
      <c r="D2340" t="s">
        <v>595</v>
      </c>
      <c r="F2340" t="s">
        <v>6913</v>
      </c>
      <c r="G2340" t="s">
        <v>595</v>
      </c>
      <c r="H2340" t="s">
        <v>6913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6898</v>
      </c>
      <c r="D2341" t="s">
        <v>595</v>
      </c>
      <c r="F2341" t="s">
        <v>6914</v>
      </c>
      <c r="G2341" t="s">
        <v>595</v>
      </c>
      <c r="H2341" t="s">
        <v>6914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6898</v>
      </c>
      <c r="D2342" t="s">
        <v>595</v>
      </c>
      <c r="F2342" t="s">
        <v>6915</v>
      </c>
      <c r="G2342" t="s">
        <v>595</v>
      </c>
      <c r="H2342" t="s">
        <v>6915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6898</v>
      </c>
      <c r="D2343" t="s">
        <v>595</v>
      </c>
      <c r="F2343" t="s">
        <v>6916</v>
      </c>
      <c r="G2343" t="s">
        <v>595</v>
      </c>
      <c r="H2343" t="s">
        <v>6916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6898</v>
      </c>
      <c r="D2344" t="s">
        <v>595</v>
      </c>
      <c r="F2344" t="s">
        <v>6917</v>
      </c>
      <c r="G2344" t="s">
        <v>595</v>
      </c>
      <c r="H2344" t="s">
        <v>6917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6898</v>
      </c>
      <c r="D2345" t="s">
        <v>595</v>
      </c>
      <c r="F2345" t="s">
        <v>6918</v>
      </c>
      <c r="G2345" t="s">
        <v>595</v>
      </c>
      <c r="H2345" t="s">
        <v>6918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6898</v>
      </c>
      <c r="D2346" t="s">
        <v>595</v>
      </c>
      <c r="F2346" t="s">
        <v>6919</v>
      </c>
      <c r="G2346" t="s">
        <v>595</v>
      </c>
      <c r="H2346" t="s">
        <v>6919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6898</v>
      </c>
      <c r="D2347" t="s">
        <v>595</v>
      </c>
      <c r="F2347" t="s">
        <v>6920</v>
      </c>
      <c r="G2347" t="s">
        <v>595</v>
      </c>
      <c r="H2347" t="s">
        <v>6920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6898</v>
      </c>
      <c r="D2348" t="s">
        <v>595</v>
      </c>
      <c r="F2348" t="s">
        <v>6921</v>
      </c>
      <c r="G2348" t="s">
        <v>595</v>
      </c>
      <c r="H2348" t="s">
        <v>6921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6898</v>
      </c>
      <c r="D2349" t="s">
        <v>595</v>
      </c>
      <c r="F2349" t="s">
        <v>6922</v>
      </c>
      <c r="G2349" t="s">
        <v>595</v>
      </c>
      <c r="H2349" t="s">
        <v>6922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6898</v>
      </c>
      <c r="D2350" t="s">
        <v>595</v>
      </c>
      <c r="F2350" t="s">
        <v>6923</v>
      </c>
      <c r="G2350" t="s">
        <v>595</v>
      </c>
      <c r="H2350" t="s">
        <v>6923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6898</v>
      </c>
      <c r="D2351" t="s">
        <v>595</v>
      </c>
      <c r="F2351" t="s">
        <v>6924</v>
      </c>
      <c r="G2351" t="s">
        <v>595</v>
      </c>
      <c r="H2351" t="s">
        <v>6924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6898</v>
      </c>
      <c r="D2352" t="s">
        <v>595</v>
      </c>
      <c r="F2352" t="s">
        <v>6925</v>
      </c>
      <c r="G2352" t="s">
        <v>595</v>
      </c>
      <c r="H2352" t="s">
        <v>6925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6898</v>
      </c>
      <c r="D2353" t="s">
        <v>595</v>
      </c>
      <c r="F2353" t="s">
        <v>6926</v>
      </c>
      <c r="G2353" t="s">
        <v>595</v>
      </c>
      <c r="H2353" t="s">
        <v>6926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6898</v>
      </c>
      <c r="D2354" t="s">
        <v>595</v>
      </c>
      <c r="F2354" t="s">
        <v>6927</v>
      </c>
      <c r="G2354" t="s">
        <v>595</v>
      </c>
      <c r="H2354" t="s">
        <v>6927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6898</v>
      </c>
      <c r="D2355" t="s">
        <v>595</v>
      </c>
      <c r="F2355" t="s">
        <v>6928</v>
      </c>
      <c r="G2355" t="s">
        <v>595</v>
      </c>
      <c r="H2355" t="s">
        <v>6929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6898</v>
      </c>
      <c r="D2356" t="s">
        <v>2775</v>
      </c>
      <c r="F2356" t="s">
        <v>6930</v>
      </c>
      <c r="G2356" t="s">
        <v>2775</v>
      </c>
      <c r="H2356" t="s">
        <v>6930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6931</v>
      </c>
      <c r="D2357" t="s">
        <v>2775</v>
      </c>
      <c r="F2357" t="s">
        <v>6932</v>
      </c>
      <c r="G2357" t="s">
        <v>2775</v>
      </c>
      <c r="H2357" t="s">
        <v>6932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6931</v>
      </c>
      <c r="D2358" t="s">
        <v>2775</v>
      </c>
      <c r="F2358" t="s">
        <v>6933</v>
      </c>
      <c r="G2358" t="s">
        <v>2775</v>
      </c>
      <c r="H2358" t="s">
        <v>6933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6931</v>
      </c>
      <c r="D2359" t="s">
        <v>2775</v>
      </c>
      <c r="F2359" t="s">
        <v>6934</v>
      </c>
      <c r="G2359" t="s">
        <v>2775</v>
      </c>
      <c r="H2359" t="s">
        <v>6934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6931</v>
      </c>
      <c r="D2360" t="s">
        <v>2775</v>
      </c>
      <c r="F2360" t="s">
        <v>6935</v>
      </c>
      <c r="G2360" t="s">
        <v>2775</v>
      </c>
      <c r="H2360" t="s">
        <v>6935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6931</v>
      </c>
      <c r="D2361" t="s">
        <v>2775</v>
      </c>
      <c r="F2361" t="s">
        <v>6936</v>
      </c>
      <c r="G2361" t="s">
        <v>2775</v>
      </c>
      <c r="H2361" t="s">
        <v>6936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6931</v>
      </c>
      <c r="D2362" t="s">
        <v>2775</v>
      </c>
      <c r="F2362" t="s">
        <v>6937</v>
      </c>
      <c r="G2362" t="s">
        <v>2775</v>
      </c>
      <c r="H2362" t="s">
        <v>6937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6931</v>
      </c>
      <c r="D2363" t="s">
        <v>2775</v>
      </c>
      <c r="F2363" t="s">
        <v>6938</v>
      </c>
      <c r="G2363" t="s">
        <v>2775</v>
      </c>
      <c r="H2363" t="s">
        <v>6938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6931</v>
      </c>
      <c r="D2364" t="s">
        <v>2775</v>
      </c>
      <c r="F2364" t="s">
        <v>6939</v>
      </c>
      <c r="G2364" t="s">
        <v>2775</v>
      </c>
      <c r="H2364" t="s">
        <v>6939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6931</v>
      </c>
      <c r="D2365" t="s">
        <v>2775</v>
      </c>
      <c r="F2365" t="s">
        <v>6940</v>
      </c>
      <c r="G2365" t="s">
        <v>2775</v>
      </c>
      <c r="H2365" t="s">
        <v>6940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6931</v>
      </c>
      <c r="D2366" t="s">
        <v>2775</v>
      </c>
      <c r="F2366" t="s">
        <v>6941</v>
      </c>
      <c r="G2366" t="s">
        <v>2775</v>
      </c>
      <c r="H2366" t="s">
        <v>6941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6931</v>
      </c>
      <c r="D2367" t="s">
        <v>2775</v>
      </c>
      <c r="F2367" t="s">
        <v>6942</v>
      </c>
      <c r="G2367" t="s">
        <v>2775</v>
      </c>
      <c r="H2367" t="s">
        <v>6942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6931</v>
      </c>
      <c r="D2368" t="s">
        <v>2775</v>
      </c>
      <c r="F2368" t="s">
        <v>6943</v>
      </c>
      <c r="G2368" t="s">
        <v>2775</v>
      </c>
      <c r="H2368" t="s">
        <v>6943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6931</v>
      </c>
      <c r="D2369" t="s">
        <v>2775</v>
      </c>
      <c r="F2369" t="s">
        <v>6944</v>
      </c>
      <c r="G2369" t="s">
        <v>2775</v>
      </c>
      <c r="H2369" t="s">
        <v>6944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6931</v>
      </c>
      <c r="D2370" t="s">
        <v>2775</v>
      </c>
      <c r="F2370" t="s">
        <v>6945</v>
      </c>
      <c r="G2370" t="s">
        <v>2775</v>
      </c>
      <c r="H2370" t="s">
        <v>6945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6931</v>
      </c>
      <c r="D2371" t="s">
        <v>2775</v>
      </c>
      <c r="F2371" t="s">
        <v>6946</v>
      </c>
      <c r="G2371" t="s">
        <v>2775</v>
      </c>
      <c r="H2371" t="s">
        <v>6946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6931</v>
      </c>
      <c r="D2372" t="s">
        <v>2775</v>
      </c>
      <c r="F2372" t="s">
        <v>6947</v>
      </c>
      <c r="G2372" t="s">
        <v>2775</v>
      </c>
      <c r="H2372" t="s">
        <v>6947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6931</v>
      </c>
      <c r="D2373" t="s">
        <v>2775</v>
      </c>
      <c r="F2373" t="s">
        <v>6948</v>
      </c>
      <c r="G2373" t="s">
        <v>2775</v>
      </c>
      <c r="H2373" t="s">
        <v>6948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6931</v>
      </c>
      <c r="D2374" t="s">
        <v>2775</v>
      </c>
      <c r="F2374" t="s">
        <v>6949</v>
      </c>
      <c r="G2374" t="s">
        <v>2775</v>
      </c>
      <c r="H2374" t="s">
        <v>6949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6931</v>
      </c>
      <c r="D2375" t="s">
        <v>2775</v>
      </c>
      <c r="F2375" t="s">
        <v>6950</v>
      </c>
      <c r="G2375" t="s">
        <v>2775</v>
      </c>
      <c r="H2375" t="s">
        <v>6950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6931</v>
      </c>
      <c r="D2376" t="s">
        <v>2775</v>
      </c>
      <c r="F2376" t="s">
        <v>6951</v>
      </c>
      <c r="G2376" t="s">
        <v>2775</v>
      </c>
      <c r="H2376" t="s">
        <v>6951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6931</v>
      </c>
      <c r="D2377" t="s">
        <v>2775</v>
      </c>
      <c r="F2377" t="s">
        <v>5568</v>
      </c>
      <c r="G2377" t="s">
        <v>2775</v>
      </c>
      <c r="H2377" t="s">
        <v>5568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6931</v>
      </c>
      <c r="D2378" t="s">
        <v>2775</v>
      </c>
      <c r="F2378" t="s">
        <v>6952</v>
      </c>
      <c r="G2378" t="s">
        <v>2775</v>
      </c>
      <c r="H2378" t="s">
        <v>6952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6931</v>
      </c>
      <c r="D2379" t="s">
        <v>2775</v>
      </c>
      <c r="F2379" t="s">
        <v>6953</v>
      </c>
      <c r="G2379" t="s">
        <v>2775</v>
      </c>
      <c r="H2379" t="s">
        <v>6953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6931</v>
      </c>
      <c r="D2380" t="s">
        <v>2775</v>
      </c>
      <c r="F2380" t="s">
        <v>6954</v>
      </c>
      <c r="G2380" t="s">
        <v>2775</v>
      </c>
      <c r="H2380" t="s">
        <v>6954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6931</v>
      </c>
      <c r="D2381" t="s">
        <v>2775</v>
      </c>
      <c r="F2381" t="s">
        <v>6955</v>
      </c>
      <c r="G2381" t="s">
        <v>2775</v>
      </c>
      <c r="H2381" t="s">
        <v>6955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6931</v>
      </c>
      <c r="D2382" t="s">
        <v>2775</v>
      </c>
      <c r="F2382" t="s">
        <v>6956</v>
      </c>
      <c r="G2382" t="s">
        <v>2775</v>
      </c>
      <c r="H2382" t="s">
        <v>6956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6931</v>
      </c>
      <c r="D2383" t="s">
        <v>2775</v>
      </c>
      <c r="F2383" t="s">
        <v>6957</v>
      </c>
      <c r="G2383" t="s">
        <v>2775</v>
      </c>
      <c r="H2383" t="s">
        <v>6957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6958</v>
      </c>
      <c r="D2384" t="s">
        <v>595</v>
      </c>
      <c r="E2384" t="s">
        <v>6959</v>
      </c>
      <c r="F2384" t="s">
        <v>6960</v>
      </c>
      <c r="G2384" t="s">
        <v>595</v>
      </c>
      <c r="H2384" t="s">
        <v>6961</v>
      </c>
      <c r="I2384" t="s">
        <v>733</v>
      </c>
      <c r="J2384">
        <v>39118450457.976089</v>
      </c>
      <c r="K2384">
        <v>6.51</v>
      </c>
      <c r="L2384" t="s">
        <v>6962</v>
      </c>
      <c r="M2384" t="s">
        <v>6963</v>
      </c>
    </row>
    <row r="2385" spans="1:13" x14ac:dyDescent="0.4">
      <c r="A2385">
        <v>210000802</v>
      </c>
      <c r="B2385" t="s">
        <v>1799</v>
      </c>
      <c r="C2385" t="s">
        <v>6958</v>
      </c>
      <c r="D2385" t="s">
        <v>595</v>
      </c>
      <c r="E2385" t="s">
        <v>6964</v>
      </c>
      <c r="F2385" t="s">
        <v>6965</v>
      </c>
      <c r="G2385" t="s">
        <v>595</v>
      </c>
      <c r="H2385" t="s">
        <v>6966</v>
      </c>
      <c r="I2385" t="s">
        <v>809</v>
      </c>
      <c r="J2385">
        <v>32656022636.487331</v>
      </c>
      <c r="K2385">
        <v>4.58</v>
      </c>
      <c r="L2385" t="s">
        <v>6967</v>
      </c>
      <c r="M2385" t="s">
        <v>6968</v>
      </c>
    </row>
    <row r="2386" spans="1:13" x14ac:dyDescent="0.4">
      <c r="A2386">
        <v>210000802</v>
      </c>
      <c r="B2386" t="s">
        <v>1799</v>
      </c>
      <c r="C2386" t="s">
        <v>6958</v>
      </c>
      <c r="D2386" t="s">
        <v>595</v>
      </c>
      <c r="E2386" t="s">
        <v>6969</v>
      </c>
      <c r="F2386" t="s">
        <v>6970</v>
      </c>
      <c r="G2386" t="s">
        <v>595</v>
      </c>
      <c r="H2386" t="s">
        <v>6971</v>
      </c>
      <c r="I2386" t="s">
        <v>733</v>
      </c>
      <c r="J2386">
        <v>31783740997.105572</v>
      </c>
      <c r="K2386">
        <v>5.6</v>
      </c>
      <c r="L2386" t="s">
        <v>6972</v>
      </c>
      <c r="M2386" t="s">
        <v>6973</v>
      </c>
    </row>
    <row r="2387" spans="1:13" x14ac:dyDescent="0.4">
      <c r="A2387">
        <v>210000802</v>
      </c>
      <c r="B2387" t="s">
        <v>1799</v>
      </c>
      <c r="C2387" t="s">
        <v>6958</v>
      </c>
      <c r="D2387" t="s">
        <v>595</v>
      </c>
      <c r="E2387" t="s">
        <v>6974</v>
      </c>
      <c r="F2387" t="s">
        <v>6975</v>
      </c>
      <c r="G2387" t="s">
        <v>595</v>
      </c>
      <c r="H2387" t="s">
        <v>6976</v>
      </c>
      <c r="I2387" t="s">
        <v>733</v>
      </c>
      <c r="J2387">
        <v>29338837843.482071</v>
      </c>
      <c r="K2387">
        <v>7.6210000000000004</v>
      </c>
      <c r="L2387" t="s">
        <v>6977</v>
      </c>
      <c r="M2387" t="s">
        <v>6978</v>
      </c>
    </row>
    <row r="2388" spans="1:13" x14ac:dyDescent="0.4">
      <c r="A2388">
        <v>210000802</v>
      </c>
      <c r="B2388" t="s">
        <v>1799</v>
      </c>
      <c r="C2388" t="s">
        <v>6958</v>
      </c>
      <c r="D2388" t="s">
        <v>595</v>
      </c>
      <c r="E2388" t="s">
        <v>6979</v>
      </c>
      <c r="F2388" t="s">
        <v>6980</v>
      </c>
      <c r="G2388" t="s">
        <v>595</v>
      </c>
      <c r="H2388" t="s">
        <v>6981</v>
      </c>
      <c r="I2388" t="s">
        <v>733</v>
      </c>
      <c r="J2388">
        <v>49393073812.332962</v>
      </c>
      <c r="K2388">
        <v>4.4000000000000004</v>
      </c>
      <c r="L2388" t="s">
        <v>6982</v>
      </c>
      <c r="M2388" t="s">
        <v>5719</v>
      </c>
    </row>
    <row r="2389" spans="1:13" x14ac:dyDescent="0.4">
      <c r="A2389">
        <v>210000802</v>
      </c>
      <c r="B2389" t="s">
        <v>1799</v>
      </c>
      <c r="C2389" t="s">
        <v>6958</v>
      </c>
      <c r="D2389" t="s">
        <v>595</v>
      </c>
      <c r="E2389" t="s">
        <v>6983</v>
      </c>
      <c r="F2389" t="s">
        <v>6984</v>
      </c>
      <c r="G2389" t="s">
        <v>595</v>
      </c>
      <c r="H2389" t="s">
        <v>6985</v>
      </c>
      <c r="I2389" t="s">
        <v>733</v>
      </c>
      <c r="J2389">
        <v>19357179126.72514</v>
      </c>
      <c r="K2389">
        <v>6.91</v>
      </c>
      <c r="L2389" t="s">
        <v>6986</v>
      </c>
      <c r="M2389" t="s">
        <v>6987</v>
      </c>
    </row>
    <row r="2390" spans="1:13" x14ac:dyDescent="0.4">
      <c r="A2390">
        <v>210000829</v>
      </c>
      <c r="B2390" t="s">
        <v>6988</v>
      </c>
      <c r="C2390" t="s">
        <v>6989</v>
      </c>
      <c r="D2390" t="s">
        <v>595</v>
      </c>
      <c r="E2390" t="s">
        <v>6990</v>
      </c>
      <c r="F2390" t="s">
        <v>6991</v>
      </c>
      <c r="G2390" t="s">
        <v>595</v>
      </c>
      <c r="H2390" t="s">
        <v>6992</v>
      </c>
      <c r="I2390" t="s">
        <v>598</v>
      </c>
      <c r="J2390">
        <v>606799999.92111599</v>
      </c>
      <c r="K2390">
        <v>3.8</v>
      </c>
      <c r="L2390" t="s">
        <v>6325</v>
      </c>
      <c r="M2390" t="s">
        <v>6993</v>
      </c>
    </row>
    <row r="2391" spans="1:13" x14ac:dyDescent="0.4">
      <c r="A2391">
        <v>210000829</v>
      </c>
      <c r="B2391" t="s">
        <v>6988</v>
      </c>
      <c r="C2391" t="s">
        <v>6989</v>
      </c>
      <c r="D2391" t="s">
        <v>595</v>
      </c>
      <c r="E2391" t="s">
        <v>6994</v>
      </c>
      <c r="F2391" t="s">
        <v>6995</v>
      </c>
      <c r="G2391" t="s">
        <v>595</v>
      </c>
      <c r="H2391" t="s">
        <v>6996</v>
      </c>
      <c r="I2391" t="s">
        <v>598</v>
      </c>
      <c r="J2391">
        <v>606799999.92111599</v>
      </c>
      <c r="K2391">
        <v>3.8</v>
      </c>
      <c r="L2391" t="s">
        <v>6325</v>
      </c>
      <c r="M2391" t="s">
        <v>6993</v>
      </c>
    </row>
    <row r="2392" spans="1:13" x14ac:dyDescent="0.4">
      <c r="A2392">
        <v>210000829</v>
      </c>
      <c r="B2392" t="s">
        <v>6988</v>
      </c>
      <c r="C2392" t="s">
        <v>6989</v>
      </c>
      <c r="D2392" t="s">
        <v>595</v>
      </c>
      <c r="E2392" t="s">
        <v>6997</v>
      </c>
      <c r="F2392" t="s">
        <v>6998</v>
      </c>
      <c r="G2392" t="s">
        <v>595</v>
      </c>
      <c r="H2392" t="s">
        <v>6999</v>
      </c>
      <c r="I2392" t="s">
        <v>598</v>
      </c>
      <c r="J2392">
        <v>606799999.92111599</v>
      </c>
      <c r="K2392">
        <v>3.8</v>
      </c>
      <c r="L2392" t="s">
        <v>6325</v>
      </c>
      <c r="M2392" t="s">
        <v>6993</v>
      </c>
    </row>
    <row r="2393" spans="1:13" x14ac:dyDescent="0.4">
      <c r="A2393">
        <v>210000829</v>
      </c>
      <c r="B2393" t="s">
        <v>6988</v>
      </c>
      <c r="C2393" t="s">
        <v>6989</v>
      </c>
      <c r="D2393" t="s">
        <v>595</v>
      </c>
      <c r="E2393" t="s">
        <v>7000</v>
      </c>
      <c r="F2393" t="s">
        <v>7001</v>
      </c>
      <c r="G2393" t="s">
        <v>595</v>
      </c>
      <c r="H2393" t="s">
        <v>7002</v>
      </c>
      <c r="I2393" t="s">
        <v>598</v>
      </c>
      <c r="J2393">
        <v>606799999.92111599</v>
      </c>
      <c r="K2393">
        <v>3.8</v>
      </c>
      <c r="L2393" t="s">
        <v>6325</v>
      </c>
      <c r="M2393" t="s">
        <v>6993</v>
      </c>
    </row>
    <row r="2394" spans="1:13" x14ac:dyDescent="0.4">
      <c r="A2394">
        <v>210000829</v>
      </c>
      <c r="B2394" t="s">
        <v>6988</v>
      </c>
      <c r="C2394" t="s">
        <v>6989</v>
      </c>
      <c r="D2394" t="s">
        <v>595</v>
      </c>
      <c r="E2394" t="s">
        <v>7003</v>
      </c>
      <c r="F2394" t="s">
        <v>7004</v>
      </c>
      <c r="G2394" t="s">
        <v>595</v>
      </c>
      <c r="H2394" t="s">
        <v>7005</v>
      </c>
      <c r="I2394" t="s">
        <v>598</v>
      </c>
      <c r="J2394">
        <v>606799999.92111599</v>
      </c>
      <c r="K2394">
        <v>3.8</v>
      </c>
      <c r="L2394" t="s">
        <v>6325</v>
      </c>
      <c r="M2394" t="s">
        <v>6993</v>
      </c>
    </row>
    <row r="2395" spans="1:13" x14ac:dyDescent="0.4">
      <c r="A2395">
        <v>210000829</v>
      </c>
      <c r="B2395" t="s">
        <v>6988</v>
      </c>
      <c r="C2395" t="s">
        <v>6989</v>
      </c>
      <c r="D2395" t="s">
        <v>595</v>
      </c>
      <c r="E2395" t="s">
        <v>7006</v>
      </c>
      <c r="F2395" t="s">
        <v>7007</v>
      </c>
      <c r="G2395" t="s">
        <v>595</v>
      </c>
      <c r="H2395" t="s">
        <v>7008</v>
      </c>
      <c r="I2395" t="s">
        <v>598</v>
      </c>
      <c r="J2395">
        <v>606799999.92111599</v>
      </c>
      <c r="K2395">
        <v>3.8</v>
      </c>
      <c r="L2395" t="s">
        <v>6325</v>
      </c>
      <c r="M2395" t="s">
        <v>6993</v>
      </c>
    </row>
    <row r="2396" spans="1:13" x14ac:dyDescent="0.4">
      <c r="A2396">
        <v>210000829</v>
      </c>
      <c r="B2396" t="s">
        <v>6988</v>
      </c>
      <c r="C2396" t="s">
        <v>6989</v>
      </c>
      <c r="D2396" t="s">
        <v>595</v>
      </c>
      <c r="E2396" t="s">
        <v>7009</v>
      </c>
      <c r="F2396" t="s">
        <v>7010</v>
      </c>
      <c r="G2396" t="s">
        <v>595</v>
      </c>
      <c r="H2396" t="s">
        <v>7011</v>
      </c>
      <c r="I2396" t="s">
        <v>598</v>
      </c>
      <c r="J2396">
        <v>606799999.92111599</v>
      </c>
      <c r="K2396">
        <v>3.8</v>
      </c>
      <c r="L2396" t="s">
        <v>6325</v>
      </c>
      <c r="M2396" t="s">
        <v>6993</v>
      </c>
    </row>
    <row r="2397" spans="1:13" x14ac:dyDescent="0.4">
      <c r="A2397">
        <v>210000829</v>
      </c>
      <c r="B2397" t="s">
        <v>6988</v>
      </c>
      <c r="C2397" t="s">
        <v>6989</v>
      </c>
      <c r="D2397" t="s">
        <v>595</v>
      </c>
      <c r="E2397" t="s">
        <v>7012</v>
      </c>
      <c r="F2397" t="s">
        <v>7013</v>
      </c>
      <c r="G2397" t="s">
        <v>595</v>
      </c>
      <c r="H2397" t="s">
        <v>7014</v>
      </c>
      <c r="I2397" t="s">
        <v>598</v>
      </c>
      <c r="J2397">
        <v>21213599997.242199</v>
      </c>
      <c r="K2397">
        <v>4</v>
      </c>
      <c r="L2397" t="s">
        <v>7015</v>
      </c>
      <c r="M2397" t="s">
        <v>7016</v>
      </c>
    </row>
    <row r="2398" spans="1:13" x14ac:dyDescent="0.4">
      <c r="A2398">
        <v>210000829</v>
      </c>
      <c r="B2398" t="s">
        <v>6988</v>
      </c>
      <c r="C2398" t="s">
        <v>6989</v>
      </c>
      <c r="D2398" t="s">
        <v>595</v>
      </c>
      <c r="E2398" t="s">
        <v>7017</v>
      </c>
      <c r="F2398" t="s">
        <v>7018</v>
      </c>
      <c r="G2398" t="s">
        <v>595</v>
      </c>
      <c r="H2398" t="s">
        <v>7014</v>
      </c>
      <c r="I2398" t="s">
        <v>598</v>
      </c>
      <c r="J2398">
        <v>1799999999.766</v>
      </c>
      <c r="K2398">
        <v>7</v>
      </c>
      <c r="L2398" t="s">
        <v>7019</v>
      </c>
      <c r="M2398" t="s">
        <v>7016</v>
      </c>
    </row>
    <row r="2399" spans="1:13" x14ac:dyDescent="0.4">
      <c r="A2399">
        <v>210000829</v>
      </c>
      <c r="B2399" t="s">
        <v>6988</v>
      </c>
      <c r="C2399" t="s">
        <v>6989</v>
      </c>
      <c r="D2399" t="s">
        <v>2775</v>
      </c>
      <c r="E2399" t="s">
        <v>7020</v>
      </c>
      <c r="F2399" t="s">
        <v>7014</v>
      </c>
      <c r="G2399" t="s">
        <v>2775</v>
      </c>
      <c r="H2399" t="s">
        <v>7014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7021</v>
      </c>
      <c r="C2400" t="s">
        <v>7022</v>
      </c>
      <c r="D2400" t="s">
        <v>595</v>
      </c>
      <c r="E2400" t="s">
        <v>7023</v>
      </c>
      <c r="F2400" t="s">
        <v>7024</v>
      </c>
      <c r="G2400" t="s">
        <v>595</v>
      </c>
      <c r="H2400" t="s">
        <v>7025</v>
      </c>
      <c r="I2400" t="s">
        <v>733</v>
      </c>
      <c r="J2400">
        <v>72323383213</v>
      </c>
      <c r="K2400">
        <v>4.45</v>
      </c>
      <c r="L2400" t="s">
        <v>7026</v>
      </c>
      <c r="M2400" t="s">
        <v>7027</v>
      </c>
    </row>
    <row r="2401" spans="1:13" x14ac:dyDescent="0.4">
      <c r="A2401">
        <v>210000843</v>
      </c>
      <c r="B2401" t="s">
        <v>7028</v>
      </c>
      <c r="C2401" t="s">
        <v>7029</v>
      </c>
      <c r="D2401" t="s">
        <v>595</v>
      </c>
      <c r="E2401" t="s">
        <v>7030</v>
      </c>
      <c r="F2401" t="s">
        <v>7031</v>
      </c>
      <c r="G2401" t="s">
        <v>595</v>
      </c>
      <c r="H2401" t="s">
        <v>7032</v>
      </c>
      <c r="I2401" t="s">
        <v>733</v>
      </c>
      <c r="J2401">
        <v>39927549972.123299</v>
      </c>
      <c r="K2401">
        <v>0</v>
      </c>
      <c r="L2401" t="s">
        <v>7033</v>
      </c>
      <c r="M2401" t="s">
        <v>7034</v>
      </c>
    </row>
    <row r="2402" spans="1:13" x14ac:dyDescent="0.4">
      <c r="A2402">
        <v>210000845</v>
      </c>
      <c r="B2402" t="s">
        <v>7035</v>
      </c>
      <c r="C2402" t="s">
        <v>7036</v>
      </c>
      <c r="D2402" t="s">
        <v>595</v>
      </c>
      <c r="E2402" t="s">
        <v>7037</v>
      </c>
      <c r="F2402" t="s">
        <v>7038</v>
      </c>
      <c r="G2402" t="s">
        <v>595</v>
      </c>
      <c r="H2402" t="s">
        <v>7039</v>
      </c>
      <c r="I2402" t="s">
        <v>733</v>
      </c>
      <c r="J2402">
        <v>62420270062.239899</v>
      </c>
      <c r="K2402">
        <v>4</v>
      </c>
      <c r="L2402" t="s">
        <v>7040</v>
      </c>
      <c r="M2402" t="s">
        <v>7041</v>
      </c>
    </row>
    <row r="2403" spans="1:13" x14ac:dyDescent="0.4">
      <c r="A2403">
        <v>210000846</v>
      </c>
      <c r="B2403" t="s">
        <v>7042</v>
      </c>
      <c r="C2403" t="s">
        <v>7043</v>
      </c>
      <c r="D2403" t="s">
        <v>595</v>
      </c>
      <c r="E2403" t="s">
        <v>7044</v>
      </c>
      <c r="F2403" t="s">
        <v>7045</v>
      </c>
      <c r="G2403" t="s">
        <v>595</v>
      </c>
      <c r="H2403" t="s">
        <v>7046</v>
      </c>
      <c r="I2403" t="s">
        <v>3896</v>
      </c>
      <c r="J2403">
        <v>53927429679.848099</v>
      </c>
      <c r="K2403">
        <v>8</v>
      </c>
      <c r="L2403" t="s">
        <v>6104</v>
      </c>
      <c r="M2403" t="s">
        <v>7047</v>
      </c>
    </row>
    <row r="2404" spans="1:13" x14ac:dyDescent="0.4">
      <c r="A2404">
        <v>210000850</v>
      </c>
      <c r="B2404" t="s">
        <v>1105</v>
      </c>
      <c r="C2404" t="s">
        <v>7048</v>
      </c>
      <c r="D2404" t="s">
        <v>595</v>
      </c>
      <c r="E2404" t="s">
        <v>7049</v>
      </c>
      <c r="F2404" t="s">
        <v>7050</v>
      </c>
      <c r="G2404" t="s">
        <v>595</v>
      </c>
      <c r="H2404" t="s">
        <v>7051</v>
      </c>
      <c r="I2404" t="s">
        <v>3896</v>
      </c>
      <c r="J2404">
        <v>40039017537.515099</v>
      </c>
      <c r="K2404">
        <v>7.81</v>
      </c>
      <c r="L2404" t="s">
        <v>7052</v>
      </c>
      <c r="M2404" t="s">
        <v>7053</v>
      </c>
    </row>
    <row r="2405" spans="1:13" x14ac:dyDescent="0.4">
      <c r="A2405">
        <v>210000850</v>
      </c>
      <c r="B2405" t="s">
        <v>1105</v>
      </c>
      <c r="C2405" t="s">
        <v>7048</v>
      </c>
      <c r="D2405" t="s">
        <v>595</v>
      </c>
      <c r="E2405" t="s">
        <v>7054</v>
      </c>
      <c r="F2405" t="s">
        <v>7055</v>
      </c>
      <c r="G2405" t="s">
        <v>595</v>
      </c>
      <c r="H2405" t="s">
        <v>7056</v>
      </c>
      <c r="I2405" t="s">
        <v>733</v>
      </c>
      <c r="J2405">
        <v>35992357462.629303</v>
      </c>
      <c r="K2405">
        <v>3</v>
      </c>
      <c r="L2405" t="s">
        <v>7052</v>
      </c>
      <c r="M2405" t="s">
        <v>7053</v>
      </c>
    </row>
    <row r="2406" spans="1:13" x14ac:dyDescent="0.4">
      <c r="A2406">
        <v>210000851</v>
      </c>
      <c r="B2406" t="s">
        <v>7057</v>
      </c>
      <c r="C2406" t="s">
        <v>7058</v>
      </c>
      <c r="D2406" t="s">
        <v>595</v>
      </c>
      <c r="E2406" t="s">
        <v>7059</v>
      </c>
      <c r="F2406" t="s">
        <v>7060</v>
      </c>
      <c r="G2406" t="s">
        <v>595</v>
      </c>
      <c r="H2406" t="s">
        <v>7061</v>
      </c>
      <c r="I2406" t="s">
        <v>733</v>
      </c>
      <c r="J2406">
        <v>41470575971.040802</v>
      </c>
      <c r="K2406">
        <v>5.85</v>
      </c>
      <c r="L2406" t="s">
        <v>2950</v>
      </c>
      <c r="M2406" t="s">
        <v>5675</v>
      </c>
    </row>
    <row r="2407" spans="1:13" x14ac:dyDescent="0.4">
      <c r="A2407">
        <v>210000852</v>
      </c>
      <c r="B2407" t="s">
        <v>7062</v>
      </c>
      <c r="C2407" t="s">
        <v>7063</v>
      </c>
      <c r="D2407" t="s">
        <v>595</v>
      </c>
      <c r="E2407" t="s">
        <v>7064</v>
      </c>
      <c r="F2407" t="s">
        <v>7065</v>
      </c>
      <c r="G2407" t="s">
        <v>595</v>
      </c>
      <c r="H2407" t="s">
        <v>7066</v>
      </c>
      <c r="I2407" t="s">
        <v>733</v>
      </c>
      <c r="J2407">
        <v>110235857387.711</v>
      </c>
      <c r="K2407">
        <v>5</v>
      </c>
      <c r="L2407" t="s">
        <v>7067</v>
      </c>
      <c r="M2407" t="s">
        <v>7068</v>
      </c>
    </row>
    <row r="2408" spans="1:13" x14ac:dyDescent="0.4">
      <c r="A2408">
        <v>210000856</v>
      </c>
      <c r="B2408" t="s">
        <v>7069</v>
      </c>
      <c r="C2408" t="s">
        <v>7070</v>
      </c>
      <c r="D2408" t="s">
        <v>595</v>
      </c>
      <c r="E2408" t="s">
        <v>7071</v>
      </c>
      <c r="F2408" t="s">
        <v>7072</v>
      </c>
      <c r="G2408" t="s">
        <v>595</v>
      </c>
      <c r="H2408" t="s">
        <v>7073</v>
      </c>
      <c r="I2408" t="s">
        <v>733</v>
      </c>
      <c r="J2408">
        <v>156877875858.28201</v>
      </c>
      <c r="K2408">
        <v>7</v>
      </c>
      <c r="L2408" t="s">
        <v>7074</v>
      </c>
      <c r="M2408" t="s">
        <v>7075</v>
      </c>
    </row>
    <row r="2409" spans="1:13" x14ac:dyDescent="0.4">
      <c r="A2409">
        <v>210000856</v>
      </c>
      <c r="B2409" t="s">
        <v>7069</v>
      </c>
      <c r="C2409" t="s">
        <v>7070</v>
      </c>
      <c r="D2409" t="s">
        <v>595</v>
      </c>
      <c r="E2409" t="s">
        <v>7076</v>
      </c>
      <c r="F2409" t="s">
        <v>7077</v>
      </c>
      <c r="G2409" t="s">
        <v>595</v>
      </c>
      <c r="H2409" t="s">
        <v>7078</v>
      </c>
      <c r="I2409" t="s">
        <v>733</v>
      </c>
      <c r="J2409">
        <v>0</v>
      </c>
      <c r="K2409">
        <v>4.5999999999999996</v>
      </c>
      <c r="L2409" t="s">
        <v>7079</v>
      </c>
      <c r="M2409" t="s">
        <v>7080</v>
      </c>
    </row>
    <row r="2410" spans="1:13" x14ac:dyDescent="0.4">
      <c r="A2410">
        <v>210000856</v>
      </c>
      <c r="B2410" t="s">
        <v>7069</v>
      </c>
      <c r="C2410" t="s">
        <v>7070</v>
      </c>
      <c r="D2410" t="s">
        <v>595</v>
      </c>
      <c r="E2410" t="s">
        <v>7081</v>
      </c>
      <c r="F2410" t="s">
        <v>7082</v>
      </c>
      <c r="G2410" t="s">
        <v>595</v>
      </c>
      <c r="H2410" t="s">
        <v>7078</v>
      </c>
      <c r="I2410" t="s">
        <v>733</v>
      </c>
      <c r="J2410">
        <v>66615292.159273699</v>
      </c>
      <c r="K2410">
        <v>4.5999999999999996</v>
      </c>
      <c r="L2410" t="s">
        <v>7083</v>
      </c>
      <c r="M2410" t="s">
        <v>7084</v>
      </c>
    </row>
    <row r="2411" spans="1:13" x14ac:dyDescent="0.4">
      <c r="A2411">
        <v>210000857</v>
      </c>
      <c r="B2411" t="s">
        <v>7085</v>
      </c>
      <c r="C2411" t="s">
        <v>7086</v>
      </c>
      <c r="D2411" t="s">
        <v>595</v>
      </c>
      <c r="E2411" t="s">
        <v>7087</v>
      </c>
      <c r="F2411" t="s">
        <v>7088</v>
      </c>
      <c r="G2411" t="s">
        <v>595</v>
      </c>
      <c r="H2411" t="s">
        <v>7089</v>
      </c>
      <c r="I2411" t="s">
        <v>733</v>
      </c>
      <c r="J2411">
        <v>55367104485.851501</v>
      </c>
      <c r="K2411">
        <v>6.0990000000000002</v>
      </c>
      <c r="L2411" t="s">
        <v>7090</v>
      </c>
      <c r="M2411" t="s">
        <v>7091</v>
      </c>
    </row>
    <row r="2412" spans="1:13" x14ac:dyDescent="0.4">
      <c r="A2412">
        <v>210000858</v>
      </c>
      <c r="B2412" t="s">
        <v>7092</v>
      </c>
      <c r="C2412" t="s">
        <v>7093</v>
      </c>
      <c r="D2412" t="s">
        <v>595</v>
      </c>
      <c r="E2412" t="s">
        <v>7094</v>
      </c>
      <c r="F2412" t="s">
        <v>7095</v>
      </c>
      <c r="G2412" t="s">
        <v>595</v>
      </c>
      <c r="H2412" t="s">
        <v>7096</v>
      </c>
      <c r="I2412" t="s">
        <v>733</v>
      </c>
      <c r="J2412">
        <v>74595454456.051697</v>
      </c>
      <c r="K2412">
        <v>5</v>
      </c>
      <c r="L2412" t="s">
        <v>7097</v>
      </c>
      <c r="M2412" t="s">
        <v>7098</v>
      </c>
    </row>
    <row r="2413" spans="1:13" x14ac:dyDescent="0.4">
      <c r="A2413">
        <v>210000862</v>
      </c>
      <c r="B2413" t="s">
        <v>7099</v>
      </c>
      <c r="C2413" t="s">
        <v>7100</v>
      </c>
      <c r="D2413" t="s">
        <v>595</v>
      </c>
      <c r="E2413" t="s">
        <v>7101</v>
      </c>
      <c r="F2413" t="s">
        <v>7102</v>
      </c>
      <c r="G2413" t="s">
        <v>595</v>
      </c>
      <c r="H2413" t="s">
        <v>7103</v>
      </c>
      <c r="I2413" t="s">
        <v>961</v>
      </c>
      <c r="J2413">
        <v>51224071848.362099</v>
      </c>
      <c r="K2413">
        <v>9.1433</v>
      </c>
      <c r="L2413" t="s">
        <v>7104</v>
      </c>
      <c r="M2413" t="s">
        <v>7105</v>
      </c>
    </row>
    <row r="2414" spans="1:13" x14ac:dyDescent="0.4">
      <c r="A2414">
        <v>210000862</v>
      </c>
      <c r="B2414" t="s">
        <v>7099</v>
      </c>
      <c r="C2414" t="s">
        <v>7100</v>
      </c>
      <c r="D2414" t="s">
        <v>595</v>
      </c>
      <c r="E2414" t="s">
        <v>7106</v>
      </c>
      <c r="F2414" t="s">
        <v>7107</v>
      </c>
      <c r="G2414" t="s">
        <v>595</v>
      </c>
      <c r="H2414" t="s">
        <v>7103</v>
      </c>
      <c r="I2414" t="s">
        <v>961</v>
      </c>
      <c r="J2414">
        <v>15951987.098583199</v>
      </c>
      <c r="K2414">
        <v>9.1433</v>
      </c>
      <c r="L2414" t="s">
        <v>7104</v>
      </c>
      <c r="M2414" t="s">
        <v>7108</v>
      </c>
    </row>
    <row r="2415" spans="1:13" x14ac:dyDescent="0.4">
      <c r="A2415">
        <v>210000862</v>
      </c>
      <c r="B2415" t="s">
        <v>7099</v>
      </c>
      <c r="C2415" t="s">
        <v>7100</v>
      </c>
      <c r="D2415" t="s">
        <v>595</v>
      </c>
      <c r="E2415" t="s">
        <v>7109</v>
      </c>
      <c r="F2415" t="s">
        <v>7110</v>
      </c>
      <c r="G2415" t="s">
        <v>595</v>
      </c>
      <c r="H2415" t="s">
        <v>7103</v>
      </c>
      <c r="I2415" t="s">
        <v>961</v>
      </c>
      <c r="J2415">
        <v>766298052.287413</v>
      </c>
      <c r="K2415">
        <v>9.1433</v>
      </c>
      <c r="L2415" t="s">
        <v>7104</v>
      </c>
      <c r="M2415" t="s">
        <v>7111</v>
      </c>
    </row>
    <row r="2416" spans="1:13" x14ac:dyDescent="0.4">
      <c r="A2416">
        <v>210000862</v>
      </c>
      <c r="B2416" t="s">
        <v>7099</v>
      </c>
      <c r="C2416" t="s">
        <v>7100</v>
      </c>
      <c r="D2416" t="s">
        <v>595</v>
      </c>
      <c r="E2416" t="s">
        <v>7112</v>
      </c>
      <c r="F2416" t="s">
        <v>7113</v>
      </c>
      <c r="G2416" t="s">
        <v>595</v>
      </c>
      <c r="H2416" t="s">
        <v>7103</v>
      </c>
      <c r="I2416" t="s">
        <v>961</v>
      </c>
      <c r="J2416">
        <v>76612606.5024921</v>
      </c>
      <c r="K2416">
        <v>9.1433</v>
      </c>
      <c r="L2416" t="s">
        <v>7104</v>
      </c>
      <c r="M2416" t="s">
        <v>7114</v>
      </c>
    </row>
    <row r="2417" spans="1:13" x14ac:dyDescent="0.4">
      <c r="A2417">
        <v>210000862</v>
      </c>
      <c r="B2417" t="s">
        <v>7099</v>
      </c>
      <c r="C2417" t="s">
        <v>7100</v>
      </c>
      <c r="D2417" t="s">
        <v>595</v>
      </c>
      <c r="E2417" t="s">
        <v>7115</v>
      </c>
      <c r="F2417" t="s">
        <v>7116</v>
      </c>
      <c r="G2417" t="s">
        <v>595</v>
      </c>
      <c r="H2417" t="s">
        <v>7103</v>
      </c>
      <c r="I2417" t="s">
        <v>961</v>
      </c>
      <c r="J2417">
        <v>96804234.987936795</v>
      </c>
      <c r="K2417">
        <v>9.1433</v>
      </c>
      <c r="L2417" t="s">
        <v>7104</v>
      </c>
      <c r="M2417" t="s">
        <v>7117</v>
      </c>
    </row>
    <row r="2418" spans="1:13" x14ac:dyDescent="0.4">
      <c r="A2418">
        <v>210000862</v>
      </c>
      <c r="B2418" t="s">
        <v>7099</v>
      </c>
      <c r="C2418" t="s">
        <v>7100</v>
      </c>
      <c r="D2418" t="s">
        <v>595</v>
      </c>
      <c r="E2418" t="s">
        <v>7118</v>
      </c>
      <c r="F2418" t="s">
        <v>7119</v>
      </c>
      <c r="G2418" t="s">
        <v>595</v>
      </c>
      <c r="H2418" t="s">
        <v>7103</v>
      </c>
      <c r="I2418" t="s">
        <v>961</v>
      </c>
      <c r="J2418">
        <v>428362715.65232199</v>
      </c>
      <c r="K2418">
        <v>9.1433</v>
      </c>
      <c r="L2418" t="s">
        <v>7104</v>
      </c>
      <c r="M2418" t="s">
        <v>7120</v>
      </c>
    </row>
    <row r="2419" spans="1:13" x14ac:dyDescent="0.4">
      <c r="A2419">
        <v>210000862</v>
      </c>
      <c r="B2419" t="s">
        <v>7099</v>
      </c>
      <c r="C2419" t="s">
        <v>7100</v>
      </c>
      <c r="D2419" t="s">
        <v>595</v>
      </c>
      <c r="E2419" t="s">
        <v>7121</v>
      </c>
      <c r="F2419" t="s">
        <v>7122</v>
      </c>
      <c r="G2419" t="s">
        <v>595</v>
      </c>
      <c r="H2419" t="s">
        <v>7103</v>
      </c>
      <c r="I2419" t="s">
        <v>961</v>
      </c>
      <c r="J2419">
        <v>233547746.84999201</v>
      </c>
      <c r="K2419">
        <v>9.1433</v>
      </c>
      <c r="L2419" t="s">
        <v>7104</v>
      </c>
      <c r="M2419" t="s">
        <v>7123</v>
      </c>
    </row>
    <row r="2420" spans="1:13" x14ac:dyDescent="0.4">
      <c r="A2420">
        <v>210000862</v>
      </c>
      <c r="B2420" t="s">
        <v>7099</v>
      </c>
      <c r="C2420" t="s">
        <v>7100</v>
      </c>
      <c r="D2420" t="s">
        <v>595</v>
      </c>
      <c r="E2420" t="s">
        <v>7124</v>
      </c>
      <c r="F2420" t="s">
        <v>7125</v>
      </c>
      <c r="G2420" t="s">
        <v>595</v>
      </c>
      <c r="H2420" t="s">
        <v>7103</v>
      </c>
      <c r="I2420" t="s">
        <v>961</v>
      </c>
      <c r="J2420">
        <v>327842638.76017803</v>
      </c>
      <c r="K2420">
        <v>9.1433</v>
      </c>
      <c r="L2420" t="s">
        <v>7104</v>
      </c>
      <c r="M2420" t="s">
        <v>7126</v>
      </c>
    </row>
    <row r="2421" spans="1:13" x14ac:dyDescent="0.4">
      <c r="A2421">
        <v>210000862</v>
      </c>
      <c r="B2421" t="s">
        <v>7099</v>
      </c>
      <c r="C2421" t="s">
        <v>7100</v>
      </c>
      <c r="D2421" t="s">
        <v>595</v>
      </c>
      <c r="E2421" t="s">
        <v>7127</v>
      </c>
      <c r="F2421" t="s">
        <v>7128</v>
      </c>
      <c r="G2421" t="s">
        <v>595</v>
      </c>
      <c r="H2421" t="s">
        <v>7103</v>
      </c>
      <c r="I2421" t="s">
        <v>961</v>
      </c>
      <c r="J2421">
        <v>8033442.4571573799</v>
      </c>
      <c r="K2421">
        <v>9.1433</v>
      </c>
      <c r="L2421" t="s">
        <v>7104</v>
      </c>
      <c r="M2421" t="s">
        <v>7129</v>
      </c>
    </row>
    <row r="2422" spans="1:13" x14ac:dyDescent="0.4">
      <c r="A2422">
        <v>210000864</v>
      </c>
      <c r="B2422" t="s">
        <v>806</v>
      </c>
      <c r="C2422" t="s">
        <v>7130</v>
      </c>
      <c r="D2422" t="s">
        <v>595</v>
      </c>
      <c r="E2422" t="s">
        <v>7131</v>
      </c>
      <c r="F2422" t="s">
        <v>7132</v>
      </c>
      <c r="G2422" t="s">
        <v>595</v>
      </c>
      <c r="H2422" t="s">
        <v>7133</v>
      </c>
      <c r="I2422" t="s">
        <v>598</v>
      </c>
      <c r="J2422">
        <v>1000000000</v>
      </c>
      <c r="K2422">
        <v>16.5</v>
      </c>
      <c r="L2422" t="s">
        <v>7134</v>
      </c>
      <c r="M2422" t="s">
        <v>7135</v>
      </c>
    </row>
    <row r="2423" spans="1:13" x14ac:dyDescent="0.4">
      <c r="A2423">
        <v>210000864</v>
      </c>
      <c r="B2423" t="s">
        <v>806</v>
      </c>
      <c r="C2423" t="s">
        <v>7130</v>
      </c>
      <c r="D2423" t="s">
        <v>2775</v>
      </c>
      <c r="E2423" t="s">
        <v>7136</v>
      </c>
      <c r="F2423" t="s">
        <v>7133</v>
      </c>
      <c r="G2423" t="s">
        <v>2775</v>
      </c>
      <c r="H2423" t="s">
        <v>7137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7138</v>
      </c>
      <c r="D2424" t="s">
        <v>595</v>
      </c>
      <c r="E2424" t="s">
        <v>7139</v>
      </c>
      <c r="F2424" t="s">
        <v>7140</v>
      </c>
      <c r="G2424" t="s">
        <v>595</v>
      </c>
      <c r="H2424" t="s">
        <v>7141</v>
      </c>
      <c r="I2424" t="s">
        <v>961</v>
      </c>
      <c r="J2424">
        <v>10319512176.59832</v>
      </c>
      <c r="K2424">
        <v>3.9</v>
      </c>
      <c r="L2424" t="s">
        <v>7142</v>
      </c>
      <c r="M2424" t="s">
        <v>7143</v>
      </c>
    </row>
    <row r="2425" spans="1:13" x14ac:dyDescent="0.4">
      <c r="A2425">
        <v>210000866</v>
      </c>
      <c r="B2425" t="s">
        <v>1746</v>
      </c>
      <c r="C2425" t="s">
        <v>7138</v>
      </c>
      <c r="D2425" t="s">
        <v>595</v>
      </c>
      <c r="E2425" t="s">
        <v>7144</v>
      </c>
      <c r="F2425" t="s">
        <v>7145</v>
      </c>
      <c r="G2425" t="s">
        <v>595</v>
      </c>
      <c r="H2425" t="s">
        <v>7146</v>
      </c>
      <c r="I2425" t="s">
        <v>961</v>
      </c>
      <c r="J2425">
        <v>52567497606.808731</v>
      </c>
      <c r="K2425">
        <v>4.056</v>
      </c>
      <c r="L2425" t="s">
        <v>7142</v>
      </c>
      <c r="M2425" t="s">
        <v>7147</v>
      </c>
    </row>
    <row r="2426" spans="1:13" x14ac:dyDescent="0.4">
      <c r="A2426">
        <v>210000867</v>
      </c>
      <c r="B2426" t="s">
        <v>1756</v>
      </c>
      <c r="C2426" t="s">
        <v>7148</v>
      </c>
      <c r="D2426" t="s">
        <v>595</v>
      </c>
      <c r="E2426" t="s">
        <v>7149</v>
      </c>
      <c r="F2426" t="s">
        <v>7150</v>
      </c>
      <c r="G2426" t="s">
        <v>595</v>
      </c>
      <c r="H2426" t="s">
        <v>7151</v>
      </c>
      <c r="I2426" t="s">
        <v>961</v>
      </c>
      <c r="J2426">
        <v>28482387050.489399</v>
      </c>
      <c r="K2426">
        <v>4.8</v>
      </c>
      <c r="L2426" t="s">
        <v>7152</v>
      </c>
      <c r="M2426" t="s">
        <v>7153</v>
      </c>
    </row>
    <row r="2427" spans="1:13" x14ac:dyDescent="0.4">
      <c r="A2427">
        <v>210000867</v>
      </c>
      <c r="B2427" t="s">
        <v>1756</v>
      </c>
      <c r="C2427" t="s">
        <v>7148</v>
      </c>
      <c r="D2427" t="s">
        <v>595</v>
      </c>
      <c r="E2427" t="s">
        <v>7154</v>
      </c>
      <c r="F2427" t="s">
        <v>7155</v>
      </c>
      <c r="G2427" t="s">
        <v>595</v>
      </c>
      <c r="H2427" t="s">
        <v>7151</v>
      </c>
      <c r="I2427" t="s">
        <v>961</v>
      </c>
      <c r="J2427">
        <v>28482387050.489399</v>
      </c>
      <c r="K2427">
        <v>4.8</v>
      </c>
      <c r="L2427" t="s">
        <v>7152</v>
      </c>
      <c r="M2427" t="s">
        <v>7153</v>
      </c>
    </row>
    <row r="2428" spans="1:13" x14ac:dyDescent="0.4">
      <c r="A2428">
        <v>210000874</v>
      </c>
      <c r="B2428" t="s">
        <v>7156</v>
      </c>
      <c r="C2428" t="s">
        <v>7157</v>
      </c>
      <c r="D2428" t="s">
        <v>595</v>
      </c>
      <c r="E2428" t="s">
        <v>7158</v>
      </c>
      <c r="F2428" t="s">
        <v>7159</v>
      </c>
      <c r="G2428" t="s">
        <v>595</v>
      </c>
      <c r="H2428" t="s">
        <v>7160</v>
      </c>
      <c r="I2428" t="s">
        <v>598</v>
      </c>
      <c r="J2428">
        <v>5141601561.5128098</v>
      </c>
      <c r="K2428">
        <v>4.3</v>
      </c>
      <c r="L2428" t="s">
        <v>7161</v>
      </c>
      <c r="M2428" t="s">
        <v>7162</v>
      </c>
    </row>
    <row r="2429" spans="1:13" x14ac:dyDescent="0.4">
      <c r="A2429">
        <v>210000874</v>
      </c>
      <c r="B2429" t="s">
        <v>7156</v>
      </c>
      <c r="C2429" t="s">
        <v>7157</v>
      </c>
      <c r="D2429" t="s">
        <v>595</v>
      </c>
      <c r="E2429" t="s">
        <v>7163</v>
      </c>
      <c r="F2429" t="s">
        <v>7164</v>
      </c>
      <c r="G2429" t="s">
        <v>595</v>
      </c>
      <c r="H2429" t="s">
        <v>7160</v>
      </c>
      <c r="I2429" t="s">
        <v>598</v>
      </c>
      <c r="J2429">
        <v>4218749999.1900001</v>
      </c>
      <c r="K2429">
        <v>12.6</v>
      </c>
      <c r="L2429" t="s">
        <v>7165</v>
      </c>
      <c r="M2429" t="s">
        <v>7162</v>
      </c>
    </row>
    <row r="2430" spans="1:13" x14ac:dyDescent="0.4">
      <c r="A2430">
        <v>210000874</v>
      </c>
      <c r="B2430" t="s">
        <v>7156</v>
      </c>
      <c r="C2430" t="s">
        <v>7157</v>
      </c>
      <c r="D2430" t="s">
        <v>2775</v>
      </c>
      <c r="E2430" t="s">
        <v>7166</v>
      </c>
      <c r="F2430" t="s">
        <v>7167</v>
      </c>
      <c r="G2430" t="s">
        <v>2775</v>
      </c>
      <c r="H2430" t="s">
        <v>7167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7156</v>
      </c>
      <c r="C2431" t="s">
        <v>7157</v>
      </c>
      <c r="D2431" t="s">
        <v>2775</v>
      </c>
      <c r="E2431" t="s">
        <v>7168</v>
      </c>
      <c r="F2431" t="s">
        <v>7169</v>
      </c>
      <c r="G2431" t="s">
        <v>2775</v>
      </c>
      <c r="H2431" t="s">
        <v>7167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7156</v>
      </c>
      <c r="C2432" t="s">
        <v>7157</v>
      </c>
      <c r="D2432" t="s">
        <v>2775</v>
      </c>
      <c r="E2432" t="s">
        <v>7170</v>
      </c>
      <c r="F2432" t="s">
        <v>7171</v>
      </c>
      <c r="G2432" t="s">
        <v>2775</v>
      </c>
      <c r="H2432" t="s">
        <v>7167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7156</v>
      </c>
      <c r="C2433" t="s">
        <v>7157</v>
      </c>
      <c r="D2433" t="s">
        <v>2775</v>
      </c>
      <c r="E2433" t="s">
        <v>7172</v>
      </c>
      <c r="F2433" t="s">
        <v>7173</v>
      </c>
      <c r="G2433" t="s">
        <v>2775</v>
      </c>
      <c r="H2433" t="s">
        <v>7167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7174</v>
      </c>
      <c r="D2434" t="s">
        <v>595</v>
      </c>
      <c r="E2434" t="s">
        <v>7175</v>
      </c>
      <c r="F2434" t="s">
        <v>7176</v>
      </c>
      <c r="G2434" t="s">
        <v>595</v>
      </c>
      <c r="H2434" t="s">
        <v>7177</v>
      </c>
      <c r="I2434" t="s">
        <v>733</v>
      </c>
      <c r="J2434">
        <v>71816671878.149017</v>
      </c>
      <c r="K2434">
        <v>4.3</v>
      </c>
      <c r="L2434" t="s">
        <v>7178</v>
      </c>
      <c r="M2434" t="s">
        <v>7179</v>
      </c>
    </row>
    <row r="2435" spans="1:13" x14ac:dyDescent="0.4">
      <c r="A2435">
        <v>210000885</v>
      </c>
      <c r="B2435" t="s">
        <v>1981</v>
      </c>
      <c r="C2435" t="s">
        <v>7174</v>
      </c>
      <c r="D2435" t="s">
        <v>595</v>
      </c>
      <c r="E2435" t="s">
        <v>7180</v>
      </c>
      <c r="F2435" t="s">
        <v>7181</v>
      </c>
      <c r="G2435" t="s">
        <v>595</v>
      </c>
      <c r="H2435" t="s">
        <v>7177</v>
      </c>
      <c r="I2435" t="s">
        <v>733</v>
      </c>
      <c r="J2435">
        <v>21674400832.298672</v>
      </c>
      <c r="K2435">
        <v>6</v>
      </c>
      <c r="L2435" t="s">
        <v>7178</v>
      </c>
      <c r="M2435" t="s">
        <v>7179</v>
      </c>
    </row>
    <row r="2436" spans="1:13" x14ac:dyDescent="0.4">
      <c r="A2436">
        <v>210000885</v>
      </c>
      <c r="B2436" t="s">
        <v>1981</v>
      </c>
      <c r="C2436" t="s">
        <v>7174</v>
      </c>
      <c r="D2436" t="s">
        <v>595</v>
      </c>
      <c r="E2436" t="s">
        <v>7182</v>
      </c>
      <c r="F2436" t="s">
        <v>7183</v>
      </c>
      <c r="G2436" t="s">
        <v>595</v>
      </c>
      <c r="H2436" t="s">
        <v>7177</v>
      </c>
      <c r="I2436" t="s">
        <v>733</v>
      </c>
      <c r="J2436">
        <v>69047381290.489807</v>
      </c>
      <c r="K2436">
        <v>0</v>
      </c>
      <c r="L2436" t="s">
        <v>7178</v>
      </c>
      <c r="M2436" t="s">
        <v>7179</v>
      </c>
    </row>
    <row r="2437" spans="1:13" x14ac:dyDescent="0.4">
      <c r="A2437">
        <v>210000925</v>
      </c>
      <c r="B2437" t="s">
        <v>7184</v>
      </c>
      <c r="C2437" t="s">
        <v>7185</v>
      </c>
      <c r="D2437" t="s">
        <v>2775</v>
      </c>
      <c r="E2437" t="s">
        <v>7186</v>
      </c>
      <c r="F2437" t="s">
        <v>7187</v>
      </c>
      <c r="G2437" t="s">
        <v>2775</v>
      </c>
      <c r="H2437" t="s">
        <v>7187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7184</v>
      </c>
      <c r="C2438" t="s">
        <v>7185</v>
      </c>
      <c r="D2438" t="s">
        <v>2775</v>
      </c>
      <c r="E2438" t="s">
        <v>7188</v>
      </c>
      <c r="F2438" t="s">
        <v>7189</v>
      </c>
      <c r="G2438" t="s">
        <v>2775</v>
      </c>
      <c r="H2438" t="s">
        <v>7189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7184</v>
      </c>
      <c r="C2439" t="s">
        <v>7185</v>
      </c>
      <c r="D2439" t="s">
        <v>2775</v>
      </c>
      <c r="E2439" t="s">
        <v>7190</v>
      </c>
      <c r="F2439" t="s">
        <v>7191</v>
      </c>
      <c r="G2439" t="s">
        <v>2775</v>
      </c>
      <c r="H2439" t="s">
        <v>7189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7184</v>
      </c>
      <c r="C2440" t="s">
        <v>7185</v>
      </c>
      <c r="D2440" t="s">
        <v>2775</v>
      </c>
      <c r="E2440" t="s">
        <v>7192</v>
      </c>
      <c r="F2440" t="s">
        <v>7193</v>
      </c>
      <c r="G2440" t="s">
        <v>2775</v>
      </c>
      <c r="H2440" t="s">
        <v>7189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7184</v>
      </c>
      <c r="C2441" t="s">
        <v>7185</v>
      </c>
      <c r="D2441" t="s">
        <v>2775</v>
      </c>
      <c r="E2441" t="s">
        <v>7194</v>
      </c>
      <c r="F2441" t="s">
        <v>7195</v>
      </c>
      <c r="G2441" t="s">
        <v>2775</v>
      </c>
      <c r="H2441" t="s">
        <v>7196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7184</v>
      </c>
      <c r="C2442" t="s">
        <v>7185</v>
      </c>
      <c r="D2442" t="s">
        <v>2775</v>
      </c>
      <c r="E2442" t="s">
        <v>7197</v>
      </c>
      <c r="F2442" t="s">
        <v>7198</v>
      </c>
      <c r="G2442" t="s">
        <v>2775</v>
      </c>
      <c r="H2442" t="s">
        <v>7199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7184</v>
      </c>
      <c r="C2443" t="s">
        <v>7185</v>
      </c>
      <c r="D2443" t="s">
        <v>2775</v>
      </c>
      <c r="E2443" t="s">
        <v>7200</v>
      </c>
      <c r="F2443" t="s">
        <v>7201</v>
      </c>
      <c r="G2443" t="s">
        <v>2775</v>
      </c>
      <c r="H2443" t="s">
        <v>7201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7184</v>
      </c>
      <c r="C2444" t="s">
        <v>7185</v>
      </c>
      <c r="D2444" t="s">
        <v>2775</v>
      </c>
      <c r="E2444" t="s">
        <v>7202</v>
      </c>
      <c r="F2444" t="s">
        <v>7203</v>
      </c>
      <c r="G2444" t="s">
        <v>2775</v>
      </c>
      <c r="H2444" t="s">
        <v>7203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7184</v>
      </c>
      <c r="C2445" t="s">
        <v>7185</v>
      </c>
      <c r="D2445" t="s">
        <v>2775</v>
      </c>
      <c r="E2445" t="s">
        <v>7204</v>
      </c>
      <c r="F2445" t="s">
        <v>7205</v>
      </c>
      <c r="G2445" t="s">
        <v>2775</v>
      </c>
      <c r="H2445" t="s">
        <v>7203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7184</v>
      </c>
      <c r="C2446" t="s">
        <v>7185</v>
      </c>
      <c r="D2446" t="s">
        <v>2775</v>
      </c>
      <c r="E2446" t="s">
        <v>7206</v>
      </c>
      <c r="F2446" t="s">
        <v>7207</v>
      </c>
      <c r="G2446" t="s">
        <v>2775</v>
      </c>
      <c r="H2446" t="s">
        <v>7208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7209</v>
      </c>
      <c r="C2447" t="s">
        <v>7210</v>
      </c>
      <c r="D2447" t="s">
        <v>595</v>
      </c>
      <c r="E2447" t="s">
        <v>7211</v>
      </c>
      <c r="F2447" t="s">
        <v>7212</v>
      </c>
      <c r="G2447" t="s">
        <v>595</v>
      </c>
      <c r="H2447" t="s">
        <v>7212</v>
      </c>
      <c r="I2447" t="s">
        <v>598</v>
      </c>
      <c r="J2447">
        <v>65624999996.324997</v>
      </c>
      <c r="K2447">
        <v>2.9</v>
      </c>
      <c r="L2447" t="s">
        <v>7213</v>
      </c>
      <c r="M2447" t="s">
        <v>6819</v>
      </c>
    </row>
    <row r="2448" spans="1:13" x14ac:dyDescent="0.4">
      <c r="A2448">
        <v>210000957</v>
      </c>
      <c r="B2448" t="s">
        <v>1973</v>
      </c>
      <c r="C2448" t="s">
        <v>7214</v>
      </c>
      <c r="D2448" t="s">
        <v>2775</v>
      </c>
      <c r="F2448" t="s">
        <v>7215</v>
      </c>
      <c r="G2448" t="s">
        <v>2775</v>
      </c>
      <c r="H2448" t="s">
        <v>7215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7214</v>
      </c>
      <c r="D2449" t="s">
        <v>2775</v>
      </c>
      <c r="F2449" t="s">
        <v>7216</v>
      </c>
      <c r="G2449" t="s">
        <v>2775</v>
      </c>
      <c r="H2449" t="s">
        <v>7216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7214</v>
      </c>
      <c r="D2450" t="s">
        <v>2775</v>
      </c>
      <c r="F2450" t="s">
        <v>7217</v>
      </c>
      <c r="G2450" t="s">
        <v>2775</v>
      </c>
      <c r="H2450" t="s">
        <v>7217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7214</v>
      </c>
      <c r="D2451" t="s">
        <v>2775</v>
      </c>
      <c r="F2451" t="s">
        <v>7218</v>
      </c>
      <c r="G2451" t="s">
        <v>2775</v>
      </c>
      <c r="H2451" t="s">
        <v>7218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7214</v>
      </c>
      <c r="D2452" t="s">
        <v>4433</v>
      </c>
      <c r="F2452" t="s">
        <v>7219</v>
      </c>
      <c r="G2452" t="s">
        <v>4433</v>
      </c>
      <c r="H2452" t="s">
        <v>7219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7214</v>
      </c>
      <c r="D2453" t="s">
        <v>4433</v>
      </c>
      <c r="F2453" t="s">
        <v>7220</v>
      </c>
      <c r="G2453" t="s">
        <v>4433</v>
      </c>
      <c r="H2453" t="s">
        <v>7220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7214</v>
      </c>
      <c r="D2454" t="s">
        <v>4433</v>
      </c>
      <c r="F2454" t="s">
        <v>7221</v>
      </c>
      <c r="G2454" t="s">
        <v>4433</v>
      </c>
      <c r="H2454" t="s">
        <v>7221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7214</v>
      </c>
      <c r="D2455" t="s">
        <v>4433</v>
      </c>
      <c r="F2455" t="s">
        <v>7222</v>
      </c>
      <c r="G2455" t="s">
        <v>4433</v>
      </c>
      <c r="H2455" t="s">
        <v>7222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7214</v>
      </c>
      <c r="D2456" t="s">
        <v>4433</v>
      </c>
      <c r="F2456" t="s">
        <v>7223</v>
      </c>
      <c r="G2456" t="s">
        <v>4433</v>
      </c>
      <c r="H2456" t="s">
        <v>7223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7214</v>
      </c>
      <c r="D2457" t="s">
        <v>4433</v>
      </c>
      <c r="F2457" t="s">
        <v>7224</v>
      </c>
      <c r="G2457" t="s">
        <v>4433</v>
      </c>
      <c r="H2457" t="s">
        <v>7224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7214</v>
      </c>
      <c r="D2458" t="s">
        <v>4433</v>
      </c>
      <c r="F2458" t="s">
        <v>7225</v>
      </c>
      <c r="G2458" t="s">
        <v>4433</v>
      </c>
      <c r="H2458" t="s">
        <v>7225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7214</v>
      </c>
      <c r="D2459" t="s">
        <v>4433</v>
      </c>
      <c r="F2459" t="s">
        <v>7226</v>
      </c>
      <c r="G2459" t="s">
        <v>4433</v>
      </c>
      <c r="H2459" t="s">
        <v>7226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7214</v>
      </c>
      <c r="D2460" t="s">
        <v>4433</v>
      </c>
      <c r="F2460" t="s">
        <v>7227</v>
      </c>
      <c r="G2460" t="s">
        <v>4433</v>
      </c>
      <c r="H2460" t="s">
        <v>7227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7214</v>
      </c>
      <c r="D2461" t="s">
        <v>4433</v>
      </c>
      <c r="F2461" t="s">
        <v>7228</v>
      </c>
      <c r="G2461" t="s">
        <v>4433</v>
      </c>
      <c r="H2461" t="s">
        <v>7228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7214</v>
      </c>
      <c r="D2462" t="s">
        <v>4433</v>
      </c>
      <c r="F2462" t="s">
        <v>7229</v>
      </c>
      <c r="G2462" t="s">
        <v>4433</v>
      </c>
      <c r="H2462" t="s">
        <v>7229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7214</v>
      </c>
      <c r="D2463" t="s">
        <v>4433</v>
      </c>
      <c r="F2463" t="s">
        <v>7230</v>
      </c>
      <c r="G2463" t="s">
        <v>4433</v>
      </c>
      <c r="H2463" t="s">
        <v>7231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7214</v>
      </c>
      <c r="D2464" t="s">
        <v>4433</v>
      </c>
      <c r="F2464" t="s">
        <v>7232</v>
      </c>
      <c r="G2464" t="s">
        <v>4433</v>
      </c>
      <c r="H2464" t="s">
        <v>7232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7214</v>
      </c>
      <c r="D2465" t="s">
        <v>4433</v>
      </c>
      <c r="F2465" t="s">
        <v>7233</v>
      </c>
      <c r="G2465" t="s">
        <v>4433</v>
      </c>
      <c r="H2465" t="s">
        <v>7233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7214</v>
      </c>
      <c r="D2466" t="s">
        <v>4433</v>
      </c>
      <c r="F2466" t="s">
        <v>7234</v>
      </c>
      <c r="G2466" t="s">
        <v>4433</v>
      </c>
      <c r="H2466" t="s">
        <v>7235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7214</v>
      </c>
      <c r="D2467" t="s">
        <v>4433</v>
      </c>
      <c r="F2467" t="s">
        <v>7236</v>
      </c>
      <c r="G2467" t="s">
        <v>4433</v>
      </c>
      <c r="H2467" t="s">
        <v>7236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7214</v>
      </c>
      <c r="D2468" t="s">
        <v>4433</v>
      </c>
      <c r="F2468" t="s">
        <v>7237</v>
      </c>
      <c r="G2468" t="s">
        <v>4433</v>
      </c>
      <c r="H2468" t="s">
        <v>7237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7214</v>
      </c>
      <c r="D2469" t="s">
        <v>4433</v>
      </c>
      <c r="F2469" t="s">
        <v>7238</v>
      </c>
      <c r="G2469" t="s">
        <v>4433</v>
      </c>
      <c r="H2469" t="s">
        <v>7238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7214</v>
      </c>
      <c r="D2470" t="s">
        <v>4433</v>
      </c>
      <c r="F2470" t="s">
        <v>7239</v>
      </c>
      <c r="G2470" t="s">
        <v>4433</v>
      </c>
      <c r="H2470" t="s">
        <v>7239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7214</v>
      </c>
      <c r="D2471" t="s">
        <v>4433</v>
      </c>
      <c r="F2471" t="s">
        <v>7240</v>
      </c>
      <c r="G2471" t="s">
        <v>4433</v>
      </c>
      <c r="H2471" t="s">
        <v>7240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7214</v>
      </c>
      <c r="D2472" t="s">
        <v>4433</v>
      </c>
      <c r="F2472" t="s">
        <v>7241</v>
      </c>
      <c r="G2472" t="s">
        <v>4433</v>
      </c>
      <c r="H2472" t="s">
        <v>7241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7242</v>
      </c>
      <c r="C2473" t="s">
        <v>7243</v>
      </c>
      <c r="D2473" t="s">
        <v>595</v>
      </c>
      <c r="E2473" t="s">
        <v>7244</v>
      </c>
      <c r="F2473" t="s">
        <v>7245</v>
      </c>
      <c r="G2473" t="s">
        <v>595</v>
      </c>
      <c r="H2473" t="s">
        <v>7246</v>
      </c>
      <c r="I2473" t="s">
        <v>598</v>
      </c>
      <c r="J2473">
        <v>832400000.18728995</v>
      </c>
      <c r="K2473">
        <v>3.9</v>
      </c>
      <c r="L2473" t="s">
        <v>7247</v>
      </c>
      <c r="M2473" t="s">
        <v>7248</v>
      </c>
    </row>
    <row r="2474" spans="1:13" x14ac:dyDescent="0.4">
      <c r="A2474">
        <v>210000973</v>
      </c>
      <c r="B2474" t="s">
        <v>7242</v>
      </c>
      <c r="C2474" t="s">
        <v>7243</v>
      </c>
      <c r="D2474" t="s">
        <v>595</v>
      </c>
      <c r="E2474" t="s">
        <v>7249</v>
      </c>
      <c r="F2474" t="s">
        <v>7250</v>
      </c>
      <c r="G2474" t="s">
        <v>595</v>
      </c>
      <c r="H2474" t="s">
        <v>7251</v>
      </c>
      <c r="I2474" t="s">
        <v>598</v>
      </c>
      <c r="J2474">
        <v>289600000.06515998</v>
      </c>
      <c r="K2474">
        <v>3.9</v>
      </c>
      <c r="L2474" t="s">
        <v>7252</v>
      </c>
      <c r="M2474" t="s">
        <v>7253</v>
      </c>
    </row>
    <row r="2475" spans="1:13" x14ac:dyDescent="0.4">
      <c r="A2475">
        <v>210000973</v>
      </c>
      <c r="B2475" t="s">
        <v>7242</v>
      </c>
      <c r="C2475" t="s">
        <v>7243</v>
      </c>
      <c r="D2475" t="s">
        <v>595</v>
      </c>
      <c r="E2475" t="s">
        <v>7254</v>
      </c>
      <c r="F2475" t="s">
        <v>7255</v>
      </c>
      <c r="G2475" t="s">
        <v>595</v>
      </c>
      <c r="H2475" t="s">
        <v>7256</v>
      </c>
      <c r="I2475" t="s">
        <v>598</v>
      </c>
      <c r="J2475">
        <v>920800000.20718002</v>
      </c>
      <c r="K2475">
        <v>3.9</v>
      </c>
      <c r="L2475" t="s">
        <v>7247</v>
      </c>
      <c r="M2475" t="s">
        <v>6569</v>
      </c>
    </row>
    <row r="2476" spans="1:13" x14ac:dyDescent="0.4">
      <c r="A2476">
        <v>210000973</v>
      </c>
      <c r="B2476" t="s">
        <v>7242</v>
      </c>
      <c r="C2476" t="s">
        <v>7243</v>
      </c>
      <c r="D2476" t="s">
        <v>595</v>
      </c>
      <c r="E2476" t="s">
        <v>7257</v>
      </c>
      <c r="F2476" t="s">
        <v>7258</v>
      </c>
      <c r="G2476" t="s">
        <v>595</v>
      </c>
      <c r="H2476" t="s">
        <v>7259</v>
      </c>
      <c r="I2476" t="s">
        <v>598</v>
      </c>
      <c r="J2476">
        <v>919600000.20691001</v>
      </c>
      <c r="K2476">
        <v>3.9</v>
      </c>
      <c r="L2476" t="s">
        <v>7260</v>
      </c>
      <c r="M2476" t="s">
        <v>6569</v>
      </c>
    </row>
    <row r="2477" spans="1:13" x14ac:dyDescent="0.4">
      <c r="A2477">
        <v>210000973</v>
      </c>
      <c r="B2477" t="s">
        <v>7242</v>
      </c>
      <c r="C2477" t="s">
        <v>7243</v>
      </c>
      <c r="D2477" t="s">
        <v>595</v>
      </c>
      <c r="E2477" t="s">
        <v>7261</v>
      </c>
      <c r="F2477" t="s">
        <v>7262</v>
      </c>
      <c r="G2477" t="s">
        <v>595</v>
      </c>
      <c r="H2477" t="s">
        <v>7263</v>
      </c>
      <c r="I2477" t="s">
        <v>598</v>
      </c>
      <c r="J2477">
        <v>597600000.13445997</v>
      </c>
      <c r="K2477">
        <v>3.9</v>
      </c>
      <c r="L2477" t="s">
        <v>7260</v>
      </c>
      <c r="M2477" t="s">
        <v>7264</v>
      </c>
    </row>
    <row r="2478" spans="1:13" x14ac:dyDescent="0.4">
      <c r="A2478">
        <v>210000973</v>
      </c>
      <c r="B2478" t="s">
        <v>7242</v>
      </c>
      <c r="C2478" t="s">
        <v>7243</v>
      </c>
      <c r="D2478" t="s">
        <v>595</v>
      </c>
      <c r="E2478" t="s">
        <v>7265</v>
      </c>
      <c r="F2478" t="s">
        <v>7266</v>
      </c>
      <c r="G2478" t="s">
        <v>595</v>
      </c>
      <c r="H2478" t="s">
        <v>7267</v>
      </c>
      <c r="I2478" t="s">
        <v>598</v>
      </c>
      <c r="J2478">
        <v>589600000.13266003</v>
      </c>
      <c r="K2478">
        <v>3.9</v>
      </c>
      <c r="L2478" t="s">
        <v>7260</v>
      </c>
      <c r="M2478" t="s">
        <v>7264</v>
      </c>
    </row>
    <row r="2479" spans="1:13" x14ac:dyDescent="0.4">
      <c r="A2479">
        <v>210000973</v>
      </c>
      <c r="B2479" t="s">
        <v>7242</v>
      </c>
      <c r="C2479" t="s">
        <v>7243</v>
      </c>
      <c r="D2479" t="s">
        <v>595</v>
      </c>
      <c r="E2479" t="s">
        <v>7268</v>
      </c>
      <c r="F2479" t="s">
        <v>7269</v>
      </c>
      <c r="G2479" t="s">
        <v>595</v>
      </c>
      <c r="H2479" t="s">
        <v>7270</v>
      </c>
      <c r="I2479" t="s">
        <v>598</v>
      </c>
      <c r="J2479">
        <v>1667200000.3751199</v>
      </c>
      <c r="K2479">
        <v>3.9</v>
      </c>
      <c r="L2479" t="s">
        <v>7247</v>
      </c>
      <c r="M2479" t="s">
        <v>7248</v>
      </c>
    </row>
    <row r="2480" spans="1:13" x14ac:dyDescent="0.4">
      <c r="A2480">
        <v>210000973</v>
      </c>
      <c r="B2480" t="s">
        <v>7242</v>
      </c>
      <c r="C2480" t="s">
        <v>7243</v>
      </c>
      <c r="D2480" t="s">
        <v>595</v>
      </c>
      <c r="E2480" t="s">
        <v>7271</v>
      </c>
      <c r="F2480" t="s">
        <v>7272</v>
      </c>
      <c r="G2480" t="s">
        <v>595</v>
      </c>
      <c r="H2480" t="s">
        <v>7273</v>
      </c>
      <c r="I2480" t="s">
        <v>598</v>
      </c>
      <c r="J2480">
        <v>1667200000.3751199</v>
      </c>
      <c r="K2480">
        <v>3.9</v>
      </c>
      <c r="L2480" t="s">
        <v>7247</v>
      </c>
      <c r="M2480" t="s">
        <v>7248</v>
      </c>
    </row>
    <row r="2481" spans="1:13" x14ac:dyDescent="0.4">
      <c r="A2481">
        <v>210000973</v>
      </c>
      <c r="B2481" t="s">
        <v>7242</v>
      </c>
      <c r="C2481" t="s">
        <v>7243</v>
      </c>
      <c r="D2481" t="s">
        <v>595</v>
      </c>
      <c r="E2481" t="s">
        <v>7274</v>
      </c>
      <c r="F2481" t="s">
        <v>7275</v>
      </c>
      <c r="G2481" t="s">
        <v>595</v>
      </c>
      <c r="H2481" t="s">
        <v>7276</v>
      </c>
      <c r="I2481" t="s">
        <v>598</v>
      </c>
      <c r="J2481">
        <v>1662800000.37413</v>
      </c>
      <c r="K2481">
        <v>3.9</v>
      </c>
      <c r="L2481" t="s">
        <v>7277</v>
      </c>
      <c r="M2481" t="s">
        <v>7278</v>
      </c>
    </row>
    <row r="2482" spans="1:13" x14ac:dyDescent="0.4">
      <c r="A2482">
        <v>210000973</v>
      </c>
      <c r="B2482" t="s">
        <v>7242</v>
      </c>
      <c r="C2482" t="s">
        <v>7243</v>
      </c>
      <c r="D2482" t="s">
        <v>595</v>
      </c>
      <c r="E2482" t="s">
        <v>7279</v>
      </c>
      <c r="F2482" t="s">
        <v>7280</v>
      </c>
      <c r="G2482" t="s">
        <v>595</v>
      </c>
      <c r="H2482" t="s">
        <v>7281</v>
      </c>
      <c r="I2482" t="s">
        <v>598</v>
      </c>
      <c r="J2482">
        <v>1529200000.34407</v>
      </c>
      <c r="K2482">
        <v>3.9</v>
      </c>
      <c r="L2482" t="s">
        <v>7282</v>
      </c>
      <c r="M2482" t="s">
        <v>7278</v>
      </c>
    </row>
    <row r="2483" spans="1:13" x14ac:dyDescent="0.4">
      <c r="A2483">
        <v>210000973</v>
      </c>
      <c r="B2483" t="s">
        <v>7242</v>
      </c>
      <c r="C2483" t="s">
        <v>7243</v>
      </c>
      <c r="D2483" t="s">
        <v>595</v>
      </c>
      <c r="E2483" t="s">
        <v>7283</v>
      </c>
      <c r="F2483" t="s">
        <v>7284</v>
      </c>
      <c r="G2483" t="s">
        <v>595</v>
      </c>
      <c r="H2483" t="s">
        <v>7285</v>
      </c>
      <c r="I2483" t="s">
        <v>598</v>
      </c>
      <c r="J2483">
        <v>654800000.14733005</v>
      </c>
      <c r="K2483">
        <v>3.9</v>
      </c>
      <c r="L2483" t="s">
        <v>7286</v>
      </c>
      <c r="M2483" t="s">
        <v>7278</v>
      </c>
    </row>
    <row r="2484" spans="1:13" x14ac:dyDescent="0.4">
      <c r="A2484">
        <v>210000973</v>
      </c>
      <c r="B2484" t="s">
        <v>7242</v>
      </c>
      <c r="C2484" t="s">
        <v>7243</v>
      </c>
      <c r="D2484" t="s">
        <v>595</v>
      </c>
      <c r="E2484" t="s">
        <v>7287</v>
      </c>
      <c r="F2484" t="s">
        <v>7288</v>
      </c>
      <c r="G2484" t="s">
        <v>595</v>
      </c>
      <c r="H2484" t="s">
        <v>7289</v>
      </c>
      <c r="I2484" t="s">
        <v>598</v>
      </c>
      <c r="J2484">
        <v>654800000.14733005</v>
      </c>
      <c r="K2484">
        <v>3.9</v>
      </c>
      <c r="L2484" t="s">
        <v>7286</v>
      </c>
      <c r="M2484" t="s">
        <v>7278</v>
      </c>
    </row>
    <row r="2485" spans="1:13" x14ac:dyDescent="0.4">
      <c r="A2485">
        <v>210000973</v>
      </c>
      <c r="B2485" t="s">
        <v>7242</v>
      </c>
      <c r="C2485" t="s">
        <v>7243</v>
      </c>
      <c r="D2485" t="s">
        <v>595</v>
      </c>
      <c r="E2485" t="s">
        <v>7290</v>
      </c>
      <c r="F2485" t="s">
        <v>7291</v>
      </c>
      <c r="G2485" t="s">
        <v>595</v>
      </c>
      <c r="H2485" t="s">
        <v>7292</v>
      </c>
      <c r="I2485" t="s">
        <v>598</v>
      </c>
      <c r="J2485">
        <v>1667200000.3751199</v>
      </c>
      <c r="K2485">
        <v>3.9</v>
      </c>
      <c r="L2485" t="s">
        <v>7247</v>
      </c>
      <c r="M2485" t="s">
        <v>7248</v>
      </c>
    </row>
    <row r="2486" spans="1:13" x14ac:dyDescent="0.4">
      <c r="A2486">
        <v>210000973</v>
      </c>
      <c r="B2486" t="s">
        <v>7242</v>
      </c>
      <c r="C2486" t="s">
        <v>7243</v>
      </c>
      <c r="D2486" t="s">
        <v>595</v>
      </c>
      <c r="E2486" t="s">
        <v>7293</v>
      </c>
      <c r="F2486" t="s">
        <v>7294</v>
      </c>
      <c r="G2486" t="s">
        <v>595</v>
      </c>
      <c r="H2486" t="s">
        <v>7295</v>
      </c>
      <c r="I2486" t="s">
        <v>598</v>
      </c>
      <c r="J2486">
        <v>1667200000.3751199</v>
      </c>
      <c r="K2486">
        <v>3.9</v>
      </c>
      <c r="L2486" t="s">
        <v>7247</v>
      </c>
      <c r="M2486" t="s">
        <v>7248</v>
      </c>
    </row>
    <row r="2487" spans="1:13" x14ac:dyDescent="0.4">
      <c r="A2487">
        <v>210000973</v>
      </c>
      <c r="B2487" t="s">
        <v>7242</v>
      </c>
      <c r="C2487" t="s">
        <v>7243</v>
      </c>
      <c r="D2487" t="s">
        <v>595</v>
      </c>
      <c r="E2487" t="s">
        <v>7296</v>
      </c>
      <c r="F2487" t="s">
        <v>7297</v>
      </c>
      <c r="G2487" t="s">
        <v>595</v>
      </c>
      <c r="H2487" t="s">
        <v>7298</v>
      </c>
      <c r="I2487" t="s">
        <v>598</v>
      </c>
      <c r="J2487">
        <v>2038800000.45873</v>
      </c>
      <c r="K2487">
        <v>3.9</v>
      </c>
      <c r="L2487" t="s">
        <v>7299</v>
      </c>
      <c r="M2487" t="s">
        <v>7300</v>
      </c>
    </row>
    <row r="2488" spans="1:13" x14ac:dyDescent="0.4">
      <c r="A2488">
        <v>210000973</v>
      </c>
      <c r="B2488" t="s">
        <v>7242</v>
      </c>
      <c r="C2488" t="s">
        <v>7243</v>
      </c>
      <c r="D2488" t="s">
        <v>595</v>
      </c>
      <c r="E2488" t="s">
        <v>7301</v>
      </c>
      <c r="F2488" t="s">
        <v>7302</v>
      </c>
      <c r="G2488" t="s">
        <v>595</v>
      </c>
      <c r="H2488" t="s">
        <v>7303</v>
      </c>
      <c r="I2488" t="s">
        <v>598</v>
      </c>
      <c r="J2488">
        <v>647600000.14570999</v>
      </c>
      <c r="K2488">
        <v>3.9</v>
      </c>
      <c r="L2488" t="s">
        <v>7286</v>
      </c>
      <c r="M2488" t="s">
        <v>7304</v>
      </c>
    </row>
    <row r="2489" spans="1:13" x14ac:dyDescent="0.4">
      <c r="A2489">
        <v>210000973</v>
      </c>
      <c r="B2489" t="s">
        <v>7242</v>
      </c>
      <c r="C2489" t="s">
        <v>7243</v>
      </c>
      <c r="D2489" t="s">
        <v>595</v>
      </c>
      <c r="E2489" t="s">
        <v>7305</v>
      </c>
      <c r="F2489" t="s">
        <v>7306</v>
      </c>
      <c r="G2489" t="s">
        <v>595</v>
      </c>
      <c r="H2489" t="s">
        <v>7307</v>
      </c>
      <c r="I2489" t="s">
        <v>598</v>
      </c>
      <c r="J2489">
        <v>647600000.14570999</v>
      </c>
      <c r="K2489">
        <v>3.9</v>
      </c>
      <c r="L2489" t="s">
        <v>7286</v>
      </c>
      <c r="M2489" t="s">
        <v>7304</v>
      </c>
    </row>
    <row r="2490" spans="1:13" x14ac:dyDescent="0.4">
      <c r="A2490">
        <v>210000973</v>
      </c>
      <c r="B2490" t="s">
        <v>7242</v>
      </c>
      <c r="C2490" t="s">
        <v>7243</v>
      </c>
      <c r="D2490" t="s">
        <v>595</v>
      </c>
      <c r="E2490" t="s">
        <v>7308</v>
      </c>
      <c r="F2490" t="s">
        <v>7309</v>
      </c>
      <c r="G2490" t="s">
        <v>595</v>
      </c>
      <c r="H2490" t="s">
        <v>7310</v>
      </c>
      <c r="I2490" t="s">
        <v>598</v>
      </c>
      <c r="J2490">
        <v>1667200000.3751199</v>
      </c>
      <c r="K2490">
        <v>3.9</v>
      </c>
      <c r="L2490" t="s">
        <v>7247</v>
      </c>
      <c r="M2490" t="s">
        <v>7248</v>
      </c>
    </row>
    <row r="2491" spans="1:13" x14ac:dyDescent="0.4">
      <c r="A2491">
        <v>210000981</v>
      </c>
      <c r="B2491" t="s">
        <v>2042</v>
      </c>
      <c r="C2491" t="s">
        <v>7311</v>
      </c>
      <c r="D2491" t="s">
        <v>4433</v>
      </c>
      <c r="F2491" t="s">
        <v>7312</v>
      </c>
      <c r="G2491" t="s">
        <v>4433</v>
      </c>
      <c r="H2491" t="s">
        <v>7312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7311</v>
      </c>
      <c r="D2492" t="s">
        <v>4433</v>
      </c>
      <c r="F2492" t="s">
        <v>7313</v>
      </c>
      <c r="G2492" t="s">
        <v>4433</v>
      </c>
      <c r="H2492" t="s">
        <v>7313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7311</v>
      </c>
      <c r="D2493" t="s">
        <v>4433</v>
      </c>
      <c r="F2493" t="s">
        <v>7314</v>
      </c>
      <c r="G2493" t="s">
        <v>4433</v>
      </c>
      <c r="H2493" t="s">
        <v>7314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7311</v>
      </c>
      <c r="D2494" t="s">
        <v>4433</v>
      </c>
      <c r="F2494" t="s">
        <v>7315</v>
      </c>
      <c r="G2494" t="s">
        <v>4433</v>
      </c>
      <c r="H2494" t="s">
        <v>7315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7311</v>
      </c>
      <c r="D2495" t="s">
        <v>4433</v>
      </c>
      <c r="F2495" t="s">
        <v>7316</v>
      </c>
      <c r="G2495" t="s">
        <v>4433</v>
      </c>
      <c r="H2495" t="s">
        <v>7316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7311</v>
      </c>
      <c r="D2496" t="s">
        <v>4433</v>
      </c>
      <c r="F2496" t="s">
        <v>7317</v>
      </c>
      <c r="G2496" t="s">
        <v>4433</v>
      </c>
      <c r="H2496" t="s">
        <v>7317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7311</v>
      </c>
      <c r="D2497" t="s">
        <v>4433</v>
      </c>
      <c r="F2497" t="s">
        <v>7318</v>
      </c>
      <c r="G2497" t="s">
        <v>4433</v>
      </c>
      <c r="H2497" t="s">
        <v>7318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7311</v>
      </c>
      <c r="D2498" t="s">
        <v>4433</v>
      </c>
      <c r="F2498" t="s">
        <v>7319</v>
      </c>
      <c r="G2498" t="s">
        <v>4433</v>
      </c>
      <c r="H2498" t="s">
        <v>7319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7311</v>
      </c>
      <c r="D2499" t="s">
        <v>4433</v>
      </c>
      <c r="F2499" t="s">
        <v>7320</v>
      </c>
      <c r="G2499" t="s">
        <v>4433</v>
      </c>
      <c r="H2499" t="s">
        <v>7320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7311</v>
      </c>
      <c r="D2500" t="s">
        <v>4433</v>
      </c>
      <c r="F2500" t="s">
        <v>7321</v>
      </c>
      <c r="G2500" t="s">
        <v>4433</v>
      </c>
      <c r="H2500" t="s">
        <v>7321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7311</v>
      </c>
      <c r="D2501" t="s">
        <v>4433</v>
      </c>
      <c r="F2501" t="s">
        <v>7322</v>
      </c>
      <c r="G2501" t="s">
        <v>4433</v>
      </c>
      <c r="H2501" t="s">
        <v>7322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7311</v>
      </c>
      <c r="D2502" t="s">
        <v>4433</v>
      </c>
      <c r="F2502" t="s">
        <v>7323</v>
      </c>
      <c r="G2502" t="s">
        <v>4433</v>
      </c>
      <c r="H2502" t="s">
        <v>7323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7311</v>
      </c>
      <c r="D2503" t="s">
        <v>4433</v>
      </c>
      <c r="F2503" t="s">
        <v>7324</v>
      </c>
      <c r="G2503" t="s">
        <v>4433</v>
      </c>
      <c r="H2503" t="s">
        <v>7324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7311</v>
      </c>
      <c r="D2504" t="s">
        <v>4433</v>
      </c>
      <c r="F2504" t="s">
        <v>7325</v>
      </c>
      <c r="G2504" t="s">
        <v>4433</v>
      </c>
      <c r="H2504" t="s">
        <v>7326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7311</v>
      </c>
      <c r="D2505" t="s">
        <v>4433</v>
      </c>
      <c r="F2505" t="s">
        <v>7327</v>
      </c>
      <c r="G2505" t="s">
        <v>4433</v>
      </c>
      <c r="H2505" t="s">
        <v>7327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7311</v>
      </c>
      <c r="D2506" t="s">
        <v>4433</v>
      </c>
      <c r="F2506" t="s">
        <v>7328</v>
      </c>
      <c r="G2506" t="s">
        <v>4433</v>
      </c>
      <c r="H2506" t="s">
        <v>7328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7311</v>
      </c>
      <c r="D2507" t="s">
        <v>4433</v>
      </c>
      <c r="F2507" t="s">
        <v>7329</v>
      </c>
      <c r="G2507" t="s">
        <v>4433</v>
      </c>
      <c r="H2507" t="s">
        <v>7329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7311</v>
      </c>
      <c r="D2508" t="s">
        <v>4433</v>
      </c>
      <c r="F2508" t="s">
        <v>7330</v>
      </c>
      <c r="G2508" t="s">
        <v>4433</v>
      </c>
      <c r="H2508" t="s">
        <v>7330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7311</v>
      </c>
      <c r="D2509" t="s">
        <v>4433</v>
      </c>
      <c r="F2509" t="s">
        <v>7331</v>
      </c>
      <c r="G2509" t="s">
        <v>4433</v>
      </c>
      <c r="H2509" t="s">
        <v>7331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7311</v>
      </c>
      <c r="D2510" t="s">
        <v>4433</v>
      </c>
      <c r="F2510" t="s">
        <v>7332</v>
      </c>
      <c r="G2510" t="s">
        <v>4433</v>
      </c>
      <c r="H2510" t="s">
        <v>7332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7311</v>
      </c>
      <c r="D2511" t="s">
        <v>4433</v>
      </c>
      <c r="F2511" t="s">
        <v>7333</v>
      </c>
      <c r="G2511" t="s">
        <v>4433</v>
      </c>
      <c r="H2511" t="s">
        <v>7333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7311</v>
      </c>
      <c r="D2512" t="s">
        <v>4433</v>
      </c>
      <c r="F2512" t="s">
        <v>7334</v>
      </c>
      <c r="G2512" t="s">
        <v>4433</v>
      </c>
      <c r="H2512" t="s">
        <v>7334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7335</v>
      </c>
      <c r="C2513" t="s">
        <v>7336</v>
      </c>
      <c r="D2513" t="s">
        <v>595</v>
      </c>
      <c r="E2513" t="s">
        <v>7337</v>
      </c>
      <c r="F2513" t="s">
        <v>7338</v>
      </c>
      <c r="G2513" t="s">
        <v>595</v>
      </c>
      <c r="H2513" t="s">
        <v>7339</v>
      </c>
      <c r="I2513" t="s">
        <v>598</v>
      </c>
      <c r="J2513">
        <v>14149577804.604401</v>
      </c>
      <c r="K2513">
        <v>8</v>
      </c>
      <c r="L2513" t="s">
        <v>7340</v>
      </c>
      <c r="M2513" t="s">
        <v>7341</v>
      </c>
    </row>
    <row r="2514" spans="1:13" x14ac:dyDescent="0.4">
      <c r="A2514">
        <v>210000985</v>
      </c>
      <c r="B2514" t="s">
        <v>7335</v>
      </c>
      <c r="C2514" t="s">
        <v>7336</v>
      </c>
      <c r="D2514" t="s">
        <v>595</v>
      </c>
      <c r="E2514" t="s">
        <v>7342</v>
      </c>
      <c r="F2514" t="s">
        <v>7343</v>
      </c>
      <c r="G2514" t="s">
        <v>595</v>
      </c>
      <c r="H2514" t="s">
        <v>7344</v>
      </c>
      <c r="I2514" t="s">
        <v>598</v>
      </c>
      <c r="J2514">
        <v>13290108564.554899</v>
      </c>
      <c r="K2514">
        <v>7.5</v>
      </c>
      <c r="L2514" t="s">
        <v>7345</v>
      </c>
      <c r="M2514" t="s">
        <v>7346</v>
      </c>
    </row>
    <row r="2515" spans="1:13" x14ac:dyDescent="0.4">
      <c r="A2515">
        <v>210000985</v>
      </c>
      <c r="B2515" t="s">
        <v>7335</v>
      </c>
      <c r="C2515" t="s">
        <v>7336</v>
      </c>
      <c r="D2515" t="s">
        <v>2775</v>
      </c>
      <c r="E2515" t="s">
        <v>7347</v>
      </c>
      <c r="F2515" t="s">
        <v>7348</v>
      </c>
      <c r="G2515" t="s">
        <v>2775</v>
      </c>
      <c r="H2515" t="s">
        <v>7349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7335</v>
      </c>
      <c r="C2516" t="s">
        <v>7336</v>
      </c>
      <c r="D2516" t="s">
        <v>2775</v>
      </c>
      <c r="E2516" t="s">
        <v>7350</v>
      </c>
      <c r="F2516" t="s">
        <v>7351</v>
      </c>
      <c r="G2516" t="s">
        <v>2775</v>
      </c>
      <c r="H2516" t="s">
        <v>7352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7353</v>
      </c>
      <c r="D2517" t="s">
        <v>595</v>
      </c>
      <c r="E2517" t="s">
        <v>7354</v>
      </c>
      <c r="F2517" t="s">
        <v>7355</v>
      </c>
      <c r="G2517" t="s">
        <v>595</v>
      </c>
      <c r="H2517" t="s">
        <v>7356</v>
      </c>
      <c r="I2517" t="s">
        <v>733</v>
      </c>
      <c r="J2517">
        <v>8761778947.6381187</v>
      </c>
      <c r="K2517">
        <v>7</v>
      </c>
      <c r="L2517" t="s">
        <v>7357</v>
      </c>
      <c r="M2517" t="s">
        <v>7358</v>
      </c>
    </row>
    <row r="2518" spans="1:13" x14ac:dyDescent="0.4">
      <c r="A2518">
        <v>210000986</v>
      </c>
      <c r="B2518" t="s">
        <v>1919</v>
      </c>
      <c r="C2518" t="s">
        <v>7353</v>
      </c>
      <c r="D2518" t="s">
        <v>595</v>
      </c>
      <c r="E2518" t="s">
        <v>7359</v>
      </c>
      <c r="F2518" t="s">
        <v>7360</v>
      </c>
      <c r="G2518" t="s">
        <v>595</v>
      </c>
      <c r="H2518" t="s">
        <v>7361</v>
      </c>
      <c r="I2518" t="s">
        <v>733</v>
      </c>
      <c r="J2518">
        <v>7616752538.5390482</v>
      </c>
      <c r="K2518">
        <v>11</v>
      </c>
      <c r="L2518" t="s">
        <v>5223</v>
      </c>
      <c r="M2518" t="s">
        <v>7362</v>
      </c>
    </row>
    <row r="2519" spans="1:13" x14ac:dyDescent="0.4">
      <c r="A2519">
        <v>210000986</v>
      </c>
      <c r="B2519" t="s">
        <v>1919</v>
      </c>
      <c r="C2519" t="s">
        <v>7353</v>
      </c>
      <c r="D2519" t="s">
        <v>2775</v>
      </c>
      <c r="E2519" t="s">
        <v>7363</v>
      </c>
      <c r="F2519" t="s">
        <v>7364</v>
      </c>
      <c r="G2519" t="s">
        <v>2775</v>
      </c>
      <c r="H2519" t="s">
        <v>7364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7353</v>
      </c>
      <c r="D2520" t="s">
        <v>2775</v>
      </c>
      <c r="E2520" t="s">
        <v>7365</v>
      </c>
      <c r="F2520" t="s">
        <v>7366</v>
      </c>
      <c r="G2520" t="s">
        <v>2775</v>
      </c>
      <c r="H2520" t="s">
        <v>7366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7367</v>
      </c>
      <c r="D2521" t="s">
        <v>2775</v>
      </c>
      <c r="F2521" t="s">
        <v>7368</v>
      </c>
      <c r="G2521" t="s">
        <v>2775</v>
      </c>
      <c r="H2521" t="s">
        <v>7368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7367</v>
      </c>
      <c r="D2522" t="s">
        <v>2775</v>
      </c>
      <c r="F2522" t="s">
        <v>7369</v>
      </c>
      <c r="G2522" t="s">
        <v>2775</v>
      </c>
      <c r="H2522" t="s">
        <v>7369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7367</v>
      </c>
      <c r="D2523" t="s">
        <v>2775</v>
      </c>
      <c r="F2523" t="s">
        <v>7370</v>
      </c>
      <c r="G2523" t="s">
        <v>2775</v>
      </c>
      <c r="H2523" t="s">
        <v>7370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7367</v>
      </c>
      <c r="D2524" t="s">
        <v>2775</v>
      </c>
      <c r="F2524" t="s">
        <v>7371</v>
      </c>
      <c r="G2524" t="s">
        <v>2775</v>
      </c>
      <c r="H2524" t="s">
        <v>7371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7367</v>
      </c>
      <c r="D2525" t="s">
        <v>2775</v>
      </c>
      <c r="F2525" t="s">
        <v>7372</v>
      </c>
      <c r="G2525" t="s">
        <v>2775</v>
      </c>
      <c r="H2525" t="s">
        <v>7372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7367</v>
      </c>
      <c r="D2526" t="s">
        <v>2775</v>
      </c>
      <c r="F2526" t="s">
        <v>7373</v>
      </c>
      <c r="G2526" t="s">
        <v>2775</v>
      </c>
      <c r="H2526" t="s">
        <v>7373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7367</v>
      </c>
      <c r="D2527" t="s">
        <v>2775</v>
      </c>
      <c r="F2527" t="s">
        <v>7374</v>
      </c>
      <c r="G2527" t="s">
        <v>2775</v>
      </c>
      <c r="H2527" t="s">
        <v>7374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7367</v>
      </c>
      <c r="D2528" t="s">
        <v>2775</v>
      </c>
      <c r="F2528" t="s">
        <v>7375</v>
      </c>
      <c r="G2528" t="s">
        <v>2775</v>
      </c>
      <c r="H2528" t="s">
        <v>7375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7367</v>
      </c>
      <c r="D2529" t="s">
        <v>2775</v>
      </c>
      <c r="F2529" t="s">
        <v>7376</v>
      </c>
      <c r="G2529" t="s">
        <v>2775</v>
      </c>
      <c r="H2529" t="s">
        <v>7376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7367</v>
      </c>
      <c r="D2530" t="s">
        <v>2775</v>
      </c>
      <c r="F2530" t="s">
        <v>7377</v>
      </c>
      <c r="G2530" t="s">
        <v>2775</v>
      </c>
      <c r="H2530" t="s">
        <v>7377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7367</v>
      </c>
      <c r="D2531" t="s">
        <v>2775</v>
      </c>
      <c r="F2531" t="s">
        <v>7378</v>
      </c>
      <c r="G2531" t="s">
        <v>2775</v>
      </c>
      <c r="H2531" t="s">
        <v>7378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7367</v>
      </c>
      <c r="D2532" t="s">
        <v>2775</v>
      </c>
      <c r="F2532" t="s">
        <v>7379</v>
      </c>
      <c r="G2532" t="s">
        <v>2775</v>
      </c>
      <c r="H2532" t="s">
        <v>7379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7367</v>
      </c>
      <c r="D2533" t="s">
        <v>2775</v>
      </c>
      <c r="F2533" t="s">
        <v>7380</v>
      </c>
      <c r="G2533" t="s">
        <v>2775</v>
      </c>
      <c r="H2533" t="s">
        <v>7380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7367</v>
      </c>
      <c r="D2534" t="s">
        <v>2775</v>
      </c>
      <c r="F2534" t="s">
        <v>7381</v>
      </c>
      <c r="G2534" t="s">
        <v>2775</v>
      </c>
      <c r="H2534" t="s">
        <v>7381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7367</v>
      </c>
      <c r="D2535" t="s">
        <v>2775</v>
      </c>
      <c r="F2535" t="s">
        <v>7382</v>
      </c>
      <c r="G2535" t="s">
        <v>2775</v>
      </c>
      <c r="H2535" t="s">
        <v>7382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7367</v>
      </c>
      <c r="D2536" t="s">
        <v>2775</v>
      </c>
      <c r="F2536" t="s">
        <v>7383</v>
      </c>
      <c r="G2536" t="s">
        <v>2775</v>
      </c>
      <c r="H2536" t="s">
        <v>7383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7367</v>
      </c>
      <c r="D2537" t="s">
        <v>2775</v>
      </c>
      <c r="F2537" t="s">
        <v>7384</v>
      </c>
      <c r="G2537" t="s">
        <v>2775</v>
      </c>
      <c r="H2537" t="s">
        <v>7384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7367</v>
      </c>
      <c r="D2538" t="s">
        <v>2775</v>
      </c>
      <c r="F2538" t="s">
        <v>7385</v>
      </c>
      <c r="G2538" t="s">
        <v>2775</v>
      </c>
      <c r="H2538" t="s">
        <v>7385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7367</v>
      </c>
      <c r="D2539" t="s">
        <v>2775</v>
      </c>
      <c r="F2539" t="s">
        <v>7386</v>
      </c>
      <c r="G2539" t="s">
        <v>2775</v>
      </c>
      <c r="H2539" t="s">
        <v>7386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7367</v>
      </c>
      <c r="D2540" t="s">
        <v>2775</v>
      </c>
      <c r="F2540" t="s">
        <v>7387</v>
      </c>
      <c r="G2540" t="s">
        <v>2775</v>
      </c>
      <c r="H2540" t="s">
        <v>7387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7367</v>
      </c>
      <c r="D2541" t="s">
        <v>2775</v>
      </c>
      <c r="F2541" t="s">
        <v>7388</v>
      </c>
      <c r="G2541" t="s">
        <v>2775</v>
      </c>
      <c r="H2541" t="s">
        <v>7388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7367</v>
      </c>
      <c r="D2542" t="s">
        <v>2775</v>
      </c>
      <c r="F2542" t="s">
        <v>7389</v>
      </c>
      <c r="G2542" t="s">
        <v>2775</v>
      </c>
      <c r="H2542" t="s">
        <v>7389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7367</v>
      </c>
      <c r="D2543" t="s">
        <v>2775</v>
      </c>
      <c r="F2543" t="s">
        <v>7390</v>
      </c>
      <c r="G2543" t="s">
        <v>2775</v>
      </c>
      <c r="H2543" t="s">
        <v>7390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7367</v>
      </c>
      <c r="D2544" t="s">
        <v>2775</v>
      </c>
      <c r="F2544" t="s">
        <v>7391</v>
      </c>
      <c r="G2544" t="s">
        <v>2775</v>
      </c>
      <c r="H2544" t="s">
        <v>7391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7367</v>
      </c>
      <c r="D2545" t="s">
        <v>2775</v>
      </c>
      <c r="F2545" t="s">
        <v>7392</v>
      </c>
      <c r="G2545" t="s">
        <v>2775</v>
      </c>
      <c r="H2545" t="s">
        <v>7392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7367</v>
      </c>
      <c r="D2546" t="s">
        <v>2775</v>
      </c>
      <c r="F2546" t="s">
        <v>7393</v>
      </c>
      <c r="G2546" t="s">
        <v>2775</v>
      </c>
      <c r="H2546" t="s">
        <v>7393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7367</v>
      </c>
      <c r="D2547" t="s">
        <v>2775</v>
      </c>
      <c r="F2547" t="s">
        <v>7394</v>
      </c>
      <c r="G2547" t="s">
        <v>2775</v>
      </c>
      <c r="H2547" t="s">
        <v>7394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7367</v>
      </c>
      <c r="D2548" t="s">
        <v>2775</v>
      </c>
      <c r="F2548" t="s">
        <v>7395</v>
      </c>
      <c r="G2548" t="s">
        <v>2775</v>
      </c>
      <c r="H2548" t="s">
        <v>7395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7367</v>
      </c>
      <c r="D2549" t="s">
        <v>2775</v>
      </c>
      <c r="F2549" t="s">
        <v>7396</v>
      </c>
      <c r="G2549" t="s">
        <v>2775</v>
      </c>
      <c r="H2549" t="s">
        <v>7396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7367</v>
      </c>
      <c r="D2550" t="s">
        <v>2775</v>
      </c>
      <c r="F2550" t="s">
        <v>7397</v>
      </c>
      <c r="G2550" t="s">
        <v>2775</v>
      </c>
      <c r="H2550" t="s">
        <v>7397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7367</v>
      </c>
      <c r="D2551" t="s">
        <v>2775</v>
      </c>
      <c r="F2551" t="s">
        <v>7398</v>
      </c>
      <c r="G2551" t="s">
        <v>2775</v>
      </c>
      <c r="H2551" t="s">
        <v>7398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7367</v>
      </c>
      <c r="D2552" t="s">
        <v>2775</v>
      </c>
      <c r="F2552" t="s">
        <v>7399</v>
      </c>
      <c r="G2552" t="s">
        <v>2775</v>
      </c>
      <c r="H2552" t="s">
        <v>7399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7367</v>
      </c>
      <c r="D2553" t="s">
        <v>2775</v>
      </c>
      <c r="F2553" t="s">
        <v>7400</v>
      </c>
      <c r="G2553" t="s">
        <v>2775</v>
      </c>
      <c r="H2553" t="s">
        <v>7400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7367</v>
      </c>
      <c r="D2554" t="s">
        <v>2775</v>
      </c>
      <c r="F2554" t="s">
        <v>7401</v>
      </c>
      <c r="G2554" t="s">
        <v>2775</v>
      </c>
      <c r="H2554" t="s">
        <v>7401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7402</v>
      </c>
      <c r="D2555" t="s">
        <v>595</v>
      </c>
      <c r="E2555" t="s">
        <v>7403</v>
      </c>
      <c r="F2555" t="s">
        <v>7404</v>
      </c>
      <c r="G2555" t="s">
        <v>595</v>
      </c>
      <c r="H2555" t="s">
        <v>7405</v>
      </c>
      <c r="I2555" t="s">
        <v>598</v>
      </c>
      <c r="J2555">
        <v>659509605.29858196</v>
      </c>
      <c r="K2555">
        <v>4.46</v>
      </c>
      <c r="L2555" t="s">
        <v>3669</v>
      </c>
      <c r="M2555" t="s">
        <v>6317</v>
      </c>
    </row>
    <row r="2556" spans="1:13" x14ac:dyDescent="0.4">
      <c r="A2556">
        <v>210001000</v>
      </c>
      <c r="B2556" t="s">
        <v>2010</v>
      </c>
      <c r="C2556" t="s">
        <v>7402</v>
      </c>
      <c r="D2556" t="s">
        <v>595</v>
      </c>
      <c r="E2556" t="s">
        <v>7406</v>
      </c>
      <c r="F2556" t="s">
        <v>7407</v>
      </c>
      <c r="G2556" t="s">
        <v>595</v>
      </c>
      <c r="H2556" t="s">
        <v>7405</v>
      </c>
      <c r="I2556" t="s">
        <v>598</v>
      </c>
      <c r="J2556">
        <v>128462430.347067</v>
      </c>
      <c r="K2556">
        <v>4.9000000000000004</v>
      </c>
      <c r="L2556" t="s">
        <v>3669</v>
      </c>
      <c r="M2556" t="s">
        <v>7408</v>
      </c>
    </row>
    <row r="2557" spans="1:13" x14ac:dyDescent="0.4">
      <c r="A2557">
        <v>210001000</v>
      </c>
      <c r="B2557" t="s">
        <v>2010</v>
      </c>
      <c r="C2557" t="s">
        <v>7402</v>
      </c>
      <c r="D2557" t="s">
        <v>595</v>
      </c>
      <c r="E2557" t="s">
        <v>7409</v>
      </c>
      <c r="F2557" t="s">
        <v>7410</v>
      </c>
      <c r="G2557" t="s">
        <v>595</v>
      </c>
      <c r="H2557" t="s">
        <v>7411</v>
      </c>
      <c r="I2557" t="s">
        <v>598</v>
      </c>
      <c r="J2557">
        <v>2035354387.3993299</v>
      </c>
      <c r="K2557">
        <v>3.84</v>
      </c>
      <c r="L2557" t="s">
        <v>7412</v>
      </c>
      <c r="M2557" t="s">
        <v>7413</v>
      </c>
    </row>
    <row r="2558" spans="1:13" x14ac:dyDescent="0.4">
      <c r="A2558">
        <v>210001000</v>
      </c>
      <c r="B2558" t="s">
        <v>2010</v>
      </c>
      <c r="C2558" t="s">
        <v>7402</v>
      </c>
      <c r="D2558" t="s">
        <v>595</v>
      </c>
      <c r="E2558" t="s">
        <v>7414</v>
      </c>
      <c r="F2558" t="s">
        <v>7415</v>
      </c>
      <c r="G2558" t="s">
        <v>595</v>
      </c>
      <c r="H2558" t="s">
        <v>7416</v>
      </c>
      <c r="I2558" t="s">
        <v>598</v>
      </c>
      <c r="J2558">
        <v>2673469386.4836001</v>
      </c>
      <c r="K2558">
        <v>4.9000000000000004</v>
      </c>
      <c r="L2558" t="s">
        <v>7417</v>
      </c>
      <c r="M2558" t="s">
        <v>7418</v>
      </c>
    </row>
    <row r="2559" spans="1:13" x14ac:dyDescent="0.4">
      <c r="A2559">
        <v>210001000</v>
      </c>
      <c r="B2559" t="s">
        <v>2010</v>
      </c>
      <c r="C2559" t="s">
        <v>7402</v>
      </c>
      <c r="D2559" t="s">
        <v>595</v>
      </c>
      <c r="E2559" t="s">
        <v>7419</v>
      </c>
      <c r="F2559" t="s">
        <v>7420</v>
      </c>
      <c r="G2559" t="s">
        <v>595</v>
      </c>
      <c r="H2559" t="s">
        <v>7421</v>
      </c>
      <c r="I2559" t="s">
        <v>598</v>
      </c>
      <c r="J2559">
        <v>822707893.79239404</v>
      </c>
      <c r="K2559">
        <v>5.35</v>
      </c>
      <c r="L2559" t="s">
        <v>2910</v>
      </c>
      <c r="M2559" t="s">
        <v>7422</v>
      </c>
    </row>
    <row r="2560" spans="1:13" x14ac:dyDescent="0.4">
      <c r="A2560">
        <v>210001000</v>
      </c>
      <c r="B2560" t="s">
        <v>2010</v>
      </c>
      <c r="C2560" t="s">
        <v>7402</v>
      </c>
      <c r="D2560" t="s">
        <v>595</v>
      </c>
      <c r="E2560" t="s">
        <v>7423</v>
      </c>
      <c r="F2560" t="s">
        <v>7424</v>
      </c>
      <c r="G2560" t="s">
        <v>595</v>
      </c>
      <c r="H2560" t="s">
        <v>7421</v>
      </c>
      <c r="I2560" t="s">
        <v>598</v>
      </c>
      <c r="J2560">
        <v>515541130.57113498</v>
      </c>
      <c r="K2560">
        <v>5.35</v>
      </c>
      <c r="L2560" t="s">
        <v>2910</v>
      </c>
      <c r="M2560" t="s">
        <v>7422</v>
      </c>
    </row>
    <row r="2561" spans="1:13" x14ac:dyDescent="0.4">
      <c r="A2561">
        <v>210001000</v>
      </c>
      <c r="B2561" t="s">
        <v>2010</v>
      </c>
      <c r="C2561" t="s">
        <v>7402</v>
      </c>
      <c r="D2561" t="s">
        <v>595</v>
      </c>
      <c r="E2561" t="s">
        <v>7425</v>
      </c>
      <c r="F2561" t="s">
        <v>7426</v>
      </c>
      <c r="G2561" t="s">
        <v>595</v>
      </c>
      <c r="H2561" t="s">
        <v>7427</v>
      </c>
      <c r="I2561" t="s">
        <v>598</v>
      </c>
      <c r="J2561">
        <v>73450264.658944607</v>
      </c>
      <c r="K2561">
        <v>5.35</v>
      </c>
      <c r="L2561" t="s">
        <v>2910</v>
      </c>
      <c r="M2561" t="s">
        <v>7422</v>
      </c>
    </row>
    <row r="2562" spans="1:13" x14ac:dyDescent="0.4">
      <c r="A2562">
        <v>210001000</v>
      </c>
      <c r="B2562" t="s">
        <v>2010</v>
      </c>
      <c r="C2562" t="s">
        <v>7402</v>
      </c>
      <c r="D2562" t="s">
        <v>595</v>
      </c>
      <c r="E2562" t="s">
        <v>7428</v>
      </c>
      <c r="F2562" t="s">
        <v>7429</v>
      </c>
      <c r="G2562" t="s">
        <v>595</v>
      </c>
      <c r="H2562" t="s">
        <v>7427</v>
      </c>
      <c r="I2562" t="s">
        <v>598</v>
      </c>
      <c r="J2562">
        <v>46026825.284232102</v>
      </c>
      <c r="K2562">
        <v>5.35</v>
      </c>
      <c r="L2562" t="s">
        <v>2910</v>
      </c>
      <c r="M2562" t="s">
        <v>7422</v>
      </c>
    </row>
    <row r="2563" spans="1:13" x14ac:dyDescent="0.4">
      <c r="A2563">
        <v>210001000</v>
      </c>
      <c r="B2563" t="s">
        <v>2010</v>
      </c>
      <c r="C2563" t="s">
        <v>7402</v>
      </c>
      <c r="D2563" t="s">
        <v>595</v>
      </c>
      <c r="E2563" t="s">
        <v>7430</v>
      </c>
      <c r="F2563" t="s">
        <v>7431</v>
      </c>
      <c r="G2563" t="s">
        <v>595</v>
      </c>
      <c r="H2563" t="s">
        <v>7432</v>
      </c>
      <c r="I2563" t="s">
        <v>598</v>
      </c>
      <c r="J2563">
        <v>672118438.55789101</v>
      </c>
      <c r="K2563">
        <v>5.35</v>
      </c>
      <c r="L2563" t="s">
        <v>2910</v>
      </c>
      <c r="M2563" t="s">
        <v>7422</v>
      </c>
    </row>
    <row r="2564" spans="1:13" x14ac:dyDescent="0.4">
      <c r="A2564">
        <v>210001000</v>
      </c>
      <c r="B2564" t="s">
        <v>2010</v>
      </c>
      <c r="C2564" t="s">
        <v>7402</v>
      </c>
      <c r="D2564" t="s">
        <v>595</v>
      </c>
      <c r="E2564" t="s">
        <v>7433</v>
      </c>
      <c r="F2564" t="s">
        <v>7434</v>
      </c>
      <c r="G2564" t="s">
        <v>595</v>
      </c>
      <c r="H2564" t="s">
        <v>7432</v>
      </c>
      <c r="I2564" t="s">
        <v>598</v>
      </c>
      <c r="J2564">
        <v>421175854.08540303</v>
      </c>
      <c r="K2564">
        <v>5.35</v>
      </c>
      <c r="L2564" t="s">
        <v>2910</v>
      </c>
      <c r="M2564" t="s">
        <v>7422</v>
      </c>
    </row>
    <row r="2565" spans="1:13" x14ac:dyDescent="0.4">
      <c r="A2565">
        <v>210001000</v>
      </c>
      <c r="B2565" t="s">
        <v>2010</v>
      </c>
      <c r="C2565" t="s">
        <v>7402</v>
      </c>
      <c r="D2565" t="s">
        <v>595</v>
      </c>
      <c r="E2565" t="s">
        <v>7435</v>
      </c>
      <c r="F2565" t="s">
        <v>7436</v>
      </c>
      <c r="G2565" t="s">
        <v>595</v>
      </c>
      <c r="H2565" t="s">
        <v>7437</v>
      </c>
      <c r="I2565" t="s">
        <v>598</v>
      </c>
      <c r="J2565">
        <v>3551807566.2699399</v>
      </c>
      <c r="K2565">
        <v>5.0999999999999996</v>
      </c>
      <c r="L2565" t="s">
        <v>7438</v>
      </c>
      <c r="M2565" t="s">
        <v>7439</v>
      </c>
    </row>
    <row r="2566" spans="1:13" x14ac:dyDescent="0.4">
      <c r="A2566">
        <v>210001005</v>
      </c>
      <c r="B2566" t="s">
        <v>2018</v>
      </c>
      <c r="C2566" t="s">
        <v>7440</v>
      </c>
      <c r="D2566" t="s">
        <v>2775</v>
      </c>
      <c r="F2566" t="s">
        <v>7441</v>
      </c>
      <c r="G2566" t="s">
        <v>2775</v>
      </c>
      <c r="H2566" t="s">
        <v>7441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7440</v>
      </c>
      <c r="D2567" t="s">
        <v>2775</v>
      </c>
      <c r="F2567" t="s">
        <v>7442</v>
      </c>
      <c r="G2567" t="s">
        <v>2775</v>
      </c>
      <c r="H2567" t="s">
        <v>7442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7440</v>
      </c>
      <c r="D2568" t="s">
        <v>2775</v>
      </c>
      <c r="F2568" t="s">
        <v>7443</v>
      </c>
      <c r="G2568" t="s">
        <v>2775</v>
      </c>
      <c r="H2568" t="s">
        <v>7443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7440</v>
      </c>
      <c r="D2569" t="s">
        <v>2775</v>
      </c>
      <c r="F2569" t="s">
        <v>7444</v>
      </c>
      <c r="G2569" t="s">
        <v>2775</v>
      </c>
      <c r="H2569" t="s">
        <v>7444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7440</v>
      </c>
      <c r="D2570" t="s">
        <v>2775</v>
      </c>
      <c r="F2570" t="s">
        <v>7445</v>
      </c>
      <c r="G2570" t="s">
        <v>2775</v>
      </c>
      <c r="H2570" t="s">
        <v>7445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7440</v>
      </c>
      <c r="D2571" t="s">
        <v>2775</v>
      </c>
      <c r="F2571" t="s">
        <v>7446</v>
      </c>
      <c r="G2571" t="s">
        <v>2775</v>
      </c>
      <c r="H2571" t="s">
        <v>7446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7440</v>
      </c>
      <c r="D2572" t="s">
        <v>2775</v>
      </c>
      <c r="F2572" t="s">
        <v>7447</v>
      </c>
      <c r="G2572" t="s">
        <v>2775</v>
      </c>
      <c r="H2572" t="s">
        <v>7447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7440</v>
      </c>
      <c r="D2573" t="s">
        <v>2775</v>
      </c>
      <c r="F2573" t="s">
        <v>7448</v>
      </c>
      <c r="G2573" t="s">
        <v>2775</v>
      </c>
      <c r="H2573" t="s">
        <v>7448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7440</v>
      </c>
      <c r="D2574" t="s">
        <v>2775</v>
      </c>
      <c r="F2574" t="s">
        <v>4855</v>
      </c>
      <c r="G2574" t="s">
        <v>2775</v>
      </c>
      <c r="H2574" t="s">
        <v>4855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7440</v>
      </c>
      <c r="D2575" t="s">
        <v>2775</v>
      </c>
      <c r="F2575" t="s">
        <v>7449</v>
      </c>
      <c r="G2575" t="s">
        <v>2775</v>
      </c>
      <c r="H2575" t="s">
        <v>7449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7440</v>
      </c>
      <c r="D2576" t="s">
        <v>2775</v>
      </c>
      <c r="F2576" t="s">
        <v>7450</v>
      </c>
      <c r="G2576" t="s">
        <v>2775</v>
      </c>
      <c r="H2576" t="s">
        <v>7450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7440</v>
      </c>
      <c r="D2577" t="s">
        <v>2775</v>
      </c>
      <c r="F2577" t="s">
        <v>7451</v>
      </c>
      <c r="G2577" t="s">
        <v>2775</v>
      </c>
      <c r="H2577" t="s">
        <v>7451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7440</v>
      </c>
      <c r="D2578" t="s">
        <v>2775</v>
      </c>
      <c r="F2578" t="s">
        <v>7452</v>
      </c>
      <c r="G2578" t="s">
        <v>2775</v>
      </c>
      <c r="H2578" t="s">
        <v>7452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7440</v>
      </c>
      <c r="D2579" t="s">
        <v>2775</v>
      </c>
      <c r="F2579" t="s">
        <v>7453</v>
      </c>
      <c r="G2579" t="s">
        <v>2775</v>
      </c>
      <c r="H2579" t="s">
        <v>7453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7440</v>
      </c>
      <c r="D2580" t="s">
        <v>2775</v>
      </c>
      <c r="F2580" t="s">
        <v>7454</v>
      </c>
      <c r="G2580" t="s">
        <v>2775</v>
      </c>
      <c r="H2580" t="s">
        <v>7454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7440</v>
      </c>
      <c r="D2581" t="s">
        <v>2775</v>
      </c>
      <c r="F2581" t="s">
        <v>7455</v>
      </c>
      <c r="G2581" t="s">
        <v>2775</v>
      </c>
      <c r="H2581" t="s">
        <v>7455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7440</v>
      </c>
      <c r="D2582" t="s">
        <v>2775</v>
      </c>
      <c r="F2582" t="s">
        <v>7456</v>
      </c>
      <c r="G2582" t="s">
        <v>2775</v>
      </c>
      <c r="H2582" t="s">
        <v>7456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7440</v>
      </c>
      <c r="D2583" t="s">
        <v>2775</v>
      </c>
      <c r="F2583" t="s">
        <v>7457</v>
      </c>
      <c r="G2583" t="s">
        <v>2775</v>
      </c>
      <c r="H2583" t="s">
        <v>7457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7440</v>
      </c>
      <c r="D2584" t="s">
        <v>2775</v>
      </c>
      <c r="F2584" t="s">
        <v>7458</v>
      </c>
      <c r="G2584" t="s">
        <v>2775</v>
      </c>
      <c r="H2584" t="s">
        <v>7458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7440</v>
      </c>
      <c r="D2585" t="s">
        <v>2775</v>
      </c>
      <c r="F2585" t="s">
        <v>7459</v>
      </c>
      <c r="G2585" t="s">
        <v>2775</v>
      </c>
      <c r="H2585" t="s">
        <v>7459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7440</v>
      </c>
      <c r="D2586" t="s">
        <v>2775</v>
      </c>
      <c r="F2586" t="s">
        <v>7460</v>
      </c>
      <c r="G2586" t="s">
        <v>2775</v>
      </c>
      <c r="H2586" t="s">
        <v>7460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7440</v>
      </c>
      <c r="D2587" t="s">
        <v>4433</v>
      </c>
      <c r="F2587" t="s">
        <v>7461</v>
      </c>
      <c r="G2587" t="s">
        <v>4433</v>
      </c>
      <c r="H2587" t="s">
        <v>7461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7440</v>
      </c>
      <c r="D2588" t="s">
        <v>4433</v>
      </c>
      <c r="F2588" t="s">
        <v>7441</v>
      </c>
      <c r="G2588" t="s">
        <v>4433</v>
      </c>
      <c r="H2588" t="s">
        <v>7441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7440</v>
      </c>
      <c r="D2589" t="s">
        <v>4433</v>
      </c>
      <c r="F2589" t="s">
        <v>7462</v>
      </c>
      <c r="G2589" t="s">
        <v>4433</v>
      </c>
      <c r="H2589" t="s">
        <v>7462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7440</v>
      </c>
      <c r="D2590" t="s">
        <v>4433</v>
      </c>
      <c r="F2590" t="s">
        <v>7463</v>
      </c>
      <c r="G2590" t="s">
        <v>4433</v>
      </c>
      <c r="H2590" t="s">
        <v>7463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7440</v>
      </c>
      <c r="D2591" t="s">
        <v>4433</v>
      </c>
      <c r="F2591" t="s">
        <v>7464</v>
      </c>
      <c r="G2591" t="s">
        <v>4433</v>
      </c>
      <c r="H2591" t="s">
        <v>7464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7440</v>
      </c>
      <c r="D2592" t="s">
        <v>4433</v>
      </c>
      <c r="F2592" t="s">
        <v>7465</v>
      </c>
      <c r="G2592" t="s">
        <v>4433</v>
      </c>
      <c r="H2592" t="s">
        <v>7465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7440</v>
      </c>
      <c r="D2593" t="s">
        <v>4433</v>
      </c>
      <c r="F2593" t="s">
        <v>7466</v>
      </c>
      <c r="G2593" t="s">
        <v>4433</v>
      </c>
      <c r="H2593" t="s">
        <v>7466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7440</v>
      </c>
      <c r="D2594" t="s">
        <v>4433</v>
      </c>
      <c r="F2594" t="s">
        <v>7467</v>
      </c>
      <c r="G2594" t="s">
        <v>4433</v>
      </c>
      <c r="H2594" t="s">
        <v>7467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7440</v>
      </c>
      <c r="D2595" t="s">
        <v>4433</v>
      </c>
      <c r="F2595" t="s">
        <v>7468</v>
      </c>
      <c r="G2595" t="s">
        <v>4433</v>
      </c>
      <c r="H2595" t="s">
        <v>7468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7440</v>
      </c>
      <c r="D2596" t="s">
        <v>4433</v>
      </c>
      <c r="F2596" t="s">
        <v>7469</v>
      </c>
      <c r="G2596" t="s">
        <v>4433</v>
      </c>
      <c r="H2596" t="s">
        <v>7469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7440</v>
      </c>
      <c r="D2597" t="s">
        <v>4433</v>
      </c>
      <c r="F2597" t="s">
        <v>7470</v>
      </c>
      <c r="G2597" t="s">
        <v>4433</v>
      </c>
      <c r="H2597" t="s">
        <v>7470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7440</v>
      </c>
      <c r="D2598" t="s">
        <v>4433</v>
      </c>
      <c r="F2598" t="s">
        <v>7471</v>
      </c>
      <c r="G2598" t="s">
        <v>4433</v>
      </c>
      <c r="H2598" t="s">
        <v>7471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7440</v>
      </c>
      <c r="D2599" t="s">
        <v>4433</v>
      </c>
      <c r="F2599" t="s">
        <v>7442</v>
      </c>
      <c r="G2599" t="s">
        <v>4433</v>
      </c>
      <c r="H2599" t="s">
        <v>7442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7440</v>
      </c>
      <c r="D2600" t="s">
        <v>4433</v>
      </c>
      <c r="F2600" t="s">
        <v>7472</v>
      </c>
      <c r="G2600" t="s">
        <v>4433</v>
      </c>
      <c r="H2600" t="s">
        <v>7472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7440</v>
      </c>
      <c r="D2601" t="s">
        <v>4433</v>
      </c>
      <c r="F2601" t="s">
        <v>7473</v>
      </c>
      <c r="G2601" t="s">
        <v>4433</v>
      </c>
      <c r="H2601" t="s">
        <v>7473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7440</v>
      </c>
      <c r="D2602" t="s">
        <v>4433</v>
      </c>
      <c r="F2602" t="s">
        <v>7474</v>
      </c>
      <c r="G2602" t="s">
        <v>4433</v>
      </c>
      <c r="H2602" t="s">
        <v>7474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7440</v>
      </c>
      <c r="D2603" t="s">
        <v>4433</v>
      </c>
      <c r="F2603" t="s">
        <v>7475</v>
      </c>
      <c r="G2603" t="s">
        <v>4433</v>
      </c>
      <c r="H2603" t="s">
        <v>7475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7440</v>
      </c>
      <c r="D2604" t="s">
        <v>4433</v>
      </c>
      <c r="F2604" t="s">
        <v>7476</v>
      </c>
      <c r="G2604" t="s">
        <v>4433</v>
      </c>
      <c r="H2604" t="s">
        <v>7476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7440</v>
      </c>
      <c r="D2605" t="s">
        <v>4433</v>
      </c>
      <c r="F2605" t="s">
        <v>7443</v>
      </c>
      <c r="G2605" t="s">
        <v>4433</v>
      </c>
      <c r="H2605" t="s">
        <v>7443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7440</v>
      </c>
      <c r="D2606" t="s">
        <v>4433</v>
      </c>
      <c r="F2606" t="s">
        <v>7477</v>
      </c>
      <c r="G2606" t="s">
        <v>4433</v>
      </c>
      <c r="H2606" t="s">
        <v>7477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7440</v>
      </c>
      <c r="D2607" t="s">
        <v>4433</v>
      </c>
      <c r="F2607" t="s">
        <v>7478</v>
      </c>
      <c r="G2607" t="s">
        <v>4433</v>
      </c>
      <c r="H2607" t="s">
        <v>7478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7440</v>
      </c>
      <c r="D2608" t="s">
        <v>4433</v>
      </c>
      <c r="F2608" t="s">
        <v>7479</v>
      </c>
      <c r="G2608" t="s">
        <v>4433</v>
      </c>
      <c r="H2608" t="s">
        <v>7479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7440</v>
      </c>
      <c r="D2609" t="s">
        <v>4433</v>
      </c>
      <c r="F2609" t="s">
        <v>7444</v>
      </c>
      <c r="G2609" t="s">
        <v>4433</v>
      </c>
      <c r="H2609" t="s">
        <v>7444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7440</v>
      </c>
      <c r="D2610" t="s">
        <v>4433</v>
      </c>
      <c r="F2610" t="s">
        <v>7480</v>
      </c>
      <c r="G2610" t="s">
        <v>4433</v>
      </c>
      <c r="H2610" t="s">
        <v>7480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7440</v>
      </c>
      <c r="D2611" t="s">
        <v>4433</v>
      </c>
      <c r="F2611" t="s">
        <v>7481</v>
      </c>
      <c r="G2611" t="s">
        <v>4433</v>
      </c>
      <c r="H2611" t="s">
        <v>7481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7440</v>
      </c>
      <c r="D2612" t="s">
        <v>4433</v>
      </c>
      <c r="F2612" t="s">
        <v>7445</v>
      </c>
      <c r="G2612" t="s">
        <v>4433</v>
      </c>
      <c r="H2612" t="s">
        <v>7445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7440</v>
      </c>
      <c r="D2613" t="s">
        <v>4433</v>
      </c>
      <c r="F2613" t="s">
        <v>7482</v>
      </c>
      <c r="G2613" t="s">
        <v>4433</v>
      </c>
      <c r="H2613" t="s">
        <v>7482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7440</v>
      </c>
      <c r="D2614" t="s">
        <v>4433</v>
      </c>
      <c r="F2614" t="s">
        <v>7446</v>
      </c>
      <c r="G2614" t="s">
        <v>4433</v>
      </c>
      <c r="H2614" t="s">
        <v>7446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7440</v>
      </c>
      <c r="D2615" t="s">
        <v>4433</v>
      </c>
      <c r="F2615" t="s">
        <v>7483</v>
      </c>
      <c r="G2615" t="s">
        <v>4433</v>
      </c>
      <c r="H2615" t="s">
        <v>7483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7440</v>
      </c>
      <c r="D2616" t="s">
        <v>4433</v>
      </c>
      <c r="F2616" t="s">
        <v>7484</v>
      </c>
      <c r="G2616" t="s">
        <v>4433</v>
      </c>
      <c r="H2616" t="s">
        <v>7484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7440</v>
      </c>
      <c r="D2617" t="s">
        <v>4433</v>
      </c>
      <c r="F2617" t="s">
        <v>7485</v>
      </c>
      <c r="G2617" t="s">
        <v>4433</v>
      </c>
      <c r="H2617" t="s">
        <v>7485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7440</v>
      </c>
      <c r="D2618" t="s">
        <v>4433</v>
      </c>
      <c r="F2618" t="s">
        <v>7447</v>
      </c>
      <c r="G2618" t="s">
        <v>4433</v>
      </c>
      <c r="H2618" t="s">
        <v>7447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7440</v>
      </c>
      <c r="D2619" t="s">
        <v>4433</v>
      </c>
      <c r="F2619" t="s">
        <v>7486</v>
      </c>
      <c r="G2619" t="s">
        <v>4433</v>
      </c>
      <c r="H2619" t="s">
        <v>7486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7440</v>
      </c>
      <c r="D2620" t="s">
        <v>4433</v>
      </c>
      <c r="F2620" t="s">
        <v>7487</v>
      </c>
      <c r="G2620" t="s">
        <v>4433</v>
      </c>
      <c r="H2620" t="s">
        <v>7487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7440</v>
      </c>
      <c r="D2621" t="s">
        <v>4433</v>
      </c>
      <c r="F2621" t="s">
        <v>7488</v>
      </c>
      <c r="G2621" t="s">
        <v>4433</v>
      </c>
      <c r="H2621" t="s">
        <v>7488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7440</v>
      </c>
      <c r="D2622" t="s">
        <v>4433</v>
      </c>
      <c r="F2622" t="s">
        <v>7489</v>
      </c>
      <c r="G2622" t="s">
        <v>4433</v>
      </c>
      <c r="H2622" t="s">
        <v>7489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7440</v>
      </c>
      <c r="D2623" t="s">
        <v>4433</v>
      </c>
      <c r="F2623" t="s">
        <v>7448</v>
      </c>
      <c r="G2623" t="s">
        <v>4433</v>
      </c>
      <c r="H2623" t="s">
        <v>7448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7440</v>
      </c>
      <c r="D2624" t="s">
        <v>4433</v>
      </c>
      <c r="F2624" t="s">
        <v>7490</v>
      </c>
      <c r="G2624" t="s">
        <v>4433</v>
      </c>
      <c r="H2624" t="s">
        <v>7490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7440</v>
      </c>
      <c r="D2625" t="s">
        <v>4433</v>
      </c>
      <c r="F2625" t="s">
        <v>7491</v>
      </c>
      <c r="G2625" t="s">
        <v>4433</v>
      </c>
      <c r="H2625" t="s">
        <v>7491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7440</v>
      </c>
      <c r="D2626" t="s">
        <v>4433</v>
      </c>
      <c r="F2626" t="s">
        <v>7492</v>
      </c>
      <c r="G2626" t="s">
        <v>4433</v>
      </c>
      <c r="H2626" t="s">
        <v>7492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7440</v>
      </c>
      <c r="D2627" t="s">
        <v>4433</v>
      </c>
      <c r="F2627" t="s">
        <v>7493</v>
      </c>
      <c r="G2627" t="s">
        <v>4433</v>
      </c>
      <c r="H2627" t="s">
        <v>7493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7440</v>
      </c>
      <c r="D2628" t="s">
        <v>4433</v>
      </c>
      <c r="F2628" t="s">
        <v>7494</v>
      </c>
      <c r="G2628" t="s">
        <v>4433</v>
      </c>
      <c r="H2628" t="s">
        <v>7494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7440</v>
      </c>
      <c r="D2629" t="s">
        <v>4433</v>
      </c>
      <c r="F2629" t="s">
        <v>7495</v>
      </c>
      <c r="G2629" t="s">
        <v>4433</v>
      </c>
      <c r="H2629" t="s">
        <v>7495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7440</v>
      </c>
      <c r="D2630" t="s">
        <v>4433</v>
      </c>
      <c r="F2630" t="s">
        <v>7496</v>
      </c>
      <c r="G2630" t="s">
        <v>4433</v>
      </c>
      <c r="H2630" t="s">
        <v>7496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7440</v>
      </c>
      <c r="D2631" t="s">
        <v>4433</v>
      </c>
      <c r="F2631" t="s">
        <v>7497</v>
      </c>
      <c r="G2631" t="s">
        <v>4433</v>
      </c>
      <c r="H2631" t="s">
        <v>7497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7440</v>
      </c>
      <c r="D2632" t="s">
        <v>4433</v>
      </c>
      <c r="F2632" t="s">
        <v>4855</v>
      </c>
      <c r="G2632" t="s">
        <v>4433</v>
      </c>
      <c r="H2632" t="s">
        <v>4855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7440</v>
      </c>
      <c r="D2633" t="s">
        <v>4433</v>
      </c>
      <c r="F2633" t="s">
        <v>7498</v>
      </c>
      <c r="G2633" t="s">
        <v>4433</v>
      </c>
      <c r="H2633" t="s">
        <v>7498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7440</v>
      </c>
      <c r="D2634" t="s">
        <v>4433</v>
      </c>
      <c r="F2634" t="s">
        <v>7499</v>
      </c>
      <c r="G2634" t="s">
        <v>4433</v>
      </c>
      <c r="H2634" t="s">
        <v>7499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7440</v>
      </c>
      <c r="D2635" t="s">
        <v>4433</v>
      </c>
      <c r="F2635" t="s">
        <v>7500</v>
      </c>
      <c r="G2635" t="s">
        <v>4433</v>
      </c>
      <c r="H2635" t="s">
        <v>7500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7440</v>
      </c>
      <c r="D2636" t="s">
        <v>4433</v>
      </c>
      <c r="F2636" t="s">
        <v>4867</v>
      </c>
      <c r="G2636" t="s">
        <v>4433</v>
      </c>
      <c r="H2636" t="s">
        <v>4867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7440</v>
      </c>
      <c r="D2637" t="s">
        <v>4433</v>
      </c>
      <c r="F2637" t="s">
        <v>7449</v>
      </c>
      <c r="G2637" t="s">
        <v>4433</v>
      </c>
      <c r="H2637" t="s">
        <v>7449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7440</v>
      </c>
      <c r="D2638" t="s">
        <v>4433</v>
      </c>
      <c r="F2638" t="s">
        <v>7501</v>
      </c>
      <c r="G2638" t="s">
        <v>4433</v>
      </c>
      <c r="H2638" t="s">
        <v>7501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7440</v>
      </c>
      <c r="D2639" t="s">
        <v>4433</v>
      </c>
      <c r="F2639" t="s">
        <v>7502</v>
      </c>
      <c r="G2639" t="s">
        <v>4433</v>
      </c>
      <c r="H2639" t="s">
        <v>7502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7440</v>
      </c>
      <c r="D2640" t="s">
        <v>4433</v>
      </c>
      <c r="F2640" t="s">
        <v>7503</v>
      </c>
      <c r="G2640" t="s">
        <v>4433</v>
      </c>
      <c r="H2640" t="s">
        <v>7503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7440</v>
      </c>
      <c r="D2641" t="s">
        <v>4433</v>
      </c>
      <c r="F2641" t="s">
        <v>7504</v>
      </c>
      <c r="G2641" t="s">
        <v>4433</v>
      </c>
      <c r="H2641" t="s">
        <v>7504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7440</v>
      </c>
      <c r="D2642" t="s">
        <v>4433</v>
      </c>
      <c r="F2642" t="s">
        <v>7505</v>
      </c>
      <c r="G2642" t="s">
        <v>4433</v>
      </c>
      <c r="H2642" t="s">
        <v>7505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7440</v>
      </c>
      <c r="D2643" t="s">
        <v>4433</v>
      </c>
      <c r="F2643" t="s">
        <v>7506</v>
      </c>
      <c r="G2643" t="s">
        <v>4433</v>
      </c>
      <c r="H2643" t="s">
        <v>7506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7440</v>
      </c>
      <c r="D2644" t="s">
        <v>4433</v>
      </c>
      <c r="F2644" t="s">
        <v>7507</v>
      </c>
      <c r="G2644" t="s">
        <v>4433</v>
      </c>
      <c r="H2644" t="s">
        <v>7507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7440</v>
      </c>
      <c r="D2645" t="s">
        <v>4433</v>
      </c>
      <c r="F2645" t="s">
        <v>7508</v>
      </c>
      <c r="G2645" t="s">
        <v>4433</v>
      </c>
      <c r="H2645" t="s">
        <v>7508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7440</v>
      </c>
      <c r="D2646" t="s">
        <v>4433</v>
      </c>
      <c r="F2646" t="s">
        <v>7509</v>
      </c>
      <c r="G2646" t="s">
        <v>4433</v>
      </c>
      <c r="H2646" t="s">
        <v>7509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7440</v>
      </c>
      <c r="D2647" t="s">
        <v>4433</v>
      </c>
      <c r="F2647" t="s">
        <v>7510</v>
      </c>
      <c r="G2647" t="s">
        <v>4433</v>
      </c>
      <c r="H2647" t="s">
        <v>7510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7440</v>
      </c>
      <c r="D2648" t="s">
        <v>4433</v>
      </c>
      <c r="F2648" t="s">
        <v>7511</v>
      </c>
      <c r="G2648" t="s">
        <v>4433</v>
      </c>
      <c r="H2648" t="s">
        <v>7511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7440</v>
      </c>
      <c r="D2649" t="s">
        <v>4433</v>
      </c>
      <c r="F2649" t="s">
        <v>7512</v>
      </c>
      <c r="G2649" t="s">
        <v>4433</v>
      </c>
      <c r="H2649" t="s">
        <v>7512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7440</v>
      </c>
      <c r="D2650" t="s">
        <v>4433</v>
      </c>
      <c r="F2650" t="s">
        <v>7451</v>
      </c>
      <c r="G2650" t="s">
        <v>4433</v>
      </c>
      <c r="H2650" t="s">
        <v>7451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7440</v>
      </c>
      <c r="D2651" t="s">
        <v>4433</v>
      </c>
      <c r="F2651" t="s">
        <v>7513</v>
      </c>
      <c r="G2651" t="s">
        <v>4433</v>
      </c>
      <c r="H2651" t="s">
        <v>7513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7440</v>
      </c>
      <c r="D2652" t="s">
        <v>4433</v>
      </c>
      <c r="F2652" t="s">
        <v>7452</v>
      </c>
      <c r="G2652" t="s">
        <v>4433</v>
      </c>
      <c r="H2652" t="s">
        <v>7452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7440</v>
      </c>
      <c r="D2653" t="s">
        <v>4433</v>
      </c>
      <c r="F2653" t="s">
        <v>7453</v>
      </c>
      <c r="G2653" t="s">
        <v>4433</v>
      </c>
      <c r="H2653" t="s">
        <v>7453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7440</v>
      </c>
      <c r="D2654" t="s">
        <v>4433</v>
      </c>
      <c r="F2654" t="s">
        <v>7514</v>
      </c>
      <c r="G2654" t="s">
        <v>4433</v>
      </c>
      <c r="H2654" t="s">
        <v>7514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7440</v>
      </c>
      <c r="D2655" t="s">
        <v>4433</v>
      </c>
      <c r="F2655" t="s">
        <v>7454</v>
      </c>
      <c r="G2655" t="s">
        <v>4433</v>
      </c>
      <c r="H2655" t="s">
        <v>7454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7440</v>
      </c>
      <c r="D2656" t="s">
        <v>4433</v>
      </c>
      <c r="F2656" t="s">
        <v>7515</v>
      </c>
      <c r="G2656" t="s">
        <v>4433</v>
      </c>
      <c r="H2656" t="s">
        <v>7515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7440</v>
      </c>
      <c r="D2657" t="s">
        <v>4433</v>
      </c>
      <c r="F2657" t="s">
        <v>7516</v>
      </c>
      <c r="G2657" t="s">
        <v>4433</v>
      </c>
      <c r="H2657" t="s">
        <v>7516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7440</v>
      </c>
      <c r="D2658" t="s">
        <v>4433</v>
      </c>
      <c r="F2658" t="s">
        <v>7517</v>
      </c>
      <c r="G2658" t="s">
        <v>4433</v>
      </c>
      <c r="H2658" t="s">
        <v>7517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7440</v>
      </c>
      <c r="D2659" t="s">
        <v>4433</v>
      </c>
      <c r="F2659" t="s">
        <v>7518</v>
      </c>
      <c r="G2659" t="s">
        <v>4433</v>
      </c>
      <c r="H2659" t="s">
        <v>7518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7440</v>
      </c>
      <c r="D2660" t="s">
        <v>4433</v>
      </c>
      <c r="F2660" t="s">
        <v>7519</v>
      </c>
      <c r="G2660" t="s">
        <v>4433</v>
      </c>
      <c r="H2660" t="s">
        <v>7519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7440</v>
      </c>
      <c r="D2661" t="s">
        <v>4433</v>
      </c>
      <c r="F2661" t="s">
        <v>7520</v>
      </c>
      <c r="G2661" t="s">
        <v>4433</v>
      </c>
      <c r="H2661" t="s">
        <v>7520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7440</v>
      </c>
      <c r="D2662" t="s">
        <v>4433</v>
      </c>
      <c r="F2662" t="s">
        <v>7521</v>
      </c>
      <c r="G2662" t="s">
        <v>4433</v>
      </c>
      <c r="H2662" t="s">
        <v>7521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7440</v>
      </c>
      <c r="D2663" t="s">
        <v>4433</v>
      </c>
      <c r="F2663" t="s">
        <v>7522</v>
      </c>
      <c r="G2663" t="s">
        <v>4433</v>
      </c>
      <c r="H2663" t="s">
        <v>7522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7440</v>
      </c>
      <c r="D2664" t="s">
        <v>4433</v>
      </c>
      <c r="F2664" t="s">
        <v>7456</v>
      </c>
      <c r="G2664" t="s">
        <v>4433</v>
      </c>
      <c r="H2664" t="s">
        <v>7456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7440</v>
      </c>
      <c r="D2665" t="s">
        <v>4433</v>
      </c>
      <c r="F2665" t="s">
        <v>7457</v>
      </c>
      <c r="G2665" t="s">
        <v>4433</v>
      </c>
      <c r="H2665" t="s">
        <v>7457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7440</v>
      </c>
      <c r="D2666" t="s">
        <v>4433</v>
      </c>
      <c r="F2666" t="s">
        <v>7523</v>
      </c>
      <c r="G2666" t="s">
        <v>4433</v>
      </c>
      <c r="H2666" t="s">
        <v>7523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7440</v>
      </c>
      <c r="D2667" t="s">
        <v>4433</v>
      </c>
      <c r="F2667" t="s">
        <v>7524</v>
      </c>
      <c r="G2667" t="s">
        <v>4433</v>
      </c>
      <c r="H2667" t="s">
        <v>7524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7440</v>
      </c>
      <c r="D2668" t="s">
        <v>4433</v>
      </c>
      <c r="F2668" t="s">
        <v>7525</v>
      </c>
      <c r="G2668" t="s">
        <v>4433</v>
      </c>
      <c r="H2668" t="s">
        <v>7525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7440</v>
      </c>
      <c r="D2669" t="s">
        <v>4433</v>
      </c>
      <c r="F2669" t="s">
        <v>7526</v>
      </c>
      <c r="G2669" t="s">
        <v>4433</v>
      </c>
      <c r="H2669" t="s">
        <v>7526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7440</v>
      </c>
      <c r="D2670" t="s">
        <v>4433</v>
      </c>
      <c r="F2670" t="s">
        <v>7527</v>
      </c>
      <c r="G2670" t="s">
        <v>4433</v>
      </c>
      <c r="H2670" t="s">
        <v>7527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7440</v>
      </c>
      <c r="D2671" t="s">
        <v>4433</v>
      </c>
      <c r="F2671" t="s">
        <v>7528</v>
      </c>
      <c r="G2671" t="s">
        <v>4433</v>
      </c>
      <c r="H2671" t="s">
        <v>7528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7440</v>
      </c>
      <c r="D2672" t="s">
        <v>4433</v>
      </c>
      <c r="F2672" t="s">
        <v>7529</v>
      </c>
      <c r="G2672" t="s">
        <v>4433</v>
      </c>
      <c r="H2672" t="s">
        <v>7529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7440</v>
      </c>
      <c r="D2673" t="s">
        <v>4433</v>
      </c>
      <c r="F2673" t="s">
        <v>7530</v>
      </c>
      <c r="G2673" t="s">
        <v>4433</v>
      </c>
      <c r="H2673" t="s">
        <v>7530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7440</v>
      </c>
      <c r="D2674" t="s">
        <v>4433</v>
      </c>
      <c r="F2674" t="s">
        <v>7459</v>
      </c>
      <c r="G2674" t="s">
        <v>4433</v>
      </c>
      <c r="H2674" t="s">
        <v>7459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7440</v>
      </c>
      <c r="D2675" t="s">
        <v>4433</v>
      </c>
      <c r="F2675" t="s">
        <v>7460</v>
      </c>
      <c r="G2675" t="s">
        <v>4433</v>
      </c>
      <c r="H2675" t="s">
        <v>7460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7531</v>
      </c>
      <c r="D2676" t="s">
        <v>595</v>
      </c>
      <c r="F2676" t="s">
        <v>7532</v>
      </c>
      <c r="G2676" t="s">
        <v>595</v>
      </c>
      <c r="H2676" t="s">
        <v>7532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7531</v>
      </c>
      <c r="D2677" t="s">
        <v>595</v>
      </c>
      <c r="F2677" t="s">
        <v>7533</v>
      </c>
      <c r="G2677" t="s">
        <v>595</v>
      </c>
      <c r="H2677" t="s">
        <v>7533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7531</v>
      </c>
      <c r="D2678" t="s">
        <v>595</v>
      </c>
      <c r="F2678" t="s">
        <v>7534</v>
      </c>
      <c r="G2678" t="s">
        <v>595</v>
      </c>
      <c r="H2678" t="s">
        <v>7534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7531</v>
      </c>
      <c r="D2679" t="s">
        <v>595</v>
      </c>
      <c r="F2679" t="s">
        <v>7535</v>
      </c>
      <c r="G2679" t="s">
        <v>595</v>
      </c>
      <c r="H2679" t="s">
        <v>7535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7531</v>
      </c>
      <c r="D2680" t="s">
        <v>595</v>
      </c>
      <c r="F2680" t="s">
        <v>7536</v>
      </c>
      <c r="G2680" t="s">
        <v>595</v>
      </c>
      <c r="H2680" t="s">
        <v>7536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7531</v>
      </c>
      <c r="D2681" t="s">
        <v>595</v>
      </c>
      <c r="F2681" t="s">
        <v>7537</v>
      </c>
      <c r="G2681" t="s">
        <v>595</v>
      </c>
      <c r="H2681" t="s">
        <v>7537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7531</v>
      </c>
      <c r="D2682" t="s">
        <v>595</v>
      </c>
      <c r="F2682" t="s">
        <v>7538</v>
      </c>
      <c r="G2682" t="s">
        <v>595</v>
      </c>
      <c r="H2682" t="s">
        <v>7538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7531</v>
      </c>
      <c r="D2683" t="s">
        <v>595</v>
      </c>
      <c r="F2683" t="s">
        <v>7539</v>
      </c>
      <c r="G2683" t="s">
        <v>595</v>
      </c>
      <c r="H2683" t="s">
        <v>7539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7531</v>
      </c>
      <c r="D2684" t="s">
        <v>595</v>
      </c>
      <c r="F2684" t="s">
        <v>7540</v>
      </c>
      <c r="G2684" t="s">
        <v>595</v>
      </c>
      <c r="H2684" t="s">
        <v>7540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7531</v>
      </c>
      <c r="D2685" t="s">
        <v>595</v>
      </c>
      <c r="F2685" t="s">
        <v>7541</v>
      </c>
      <c r="G2685" t="s">
        <v>595</v>
      </c>
      <c r="H2685" t="s">
        <v>7541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7531</v>
      </c>
      <c r="D2686" t="s">
        <v>595</v>
      </c>
      <c r="F2686" t="s">
        <v>7542</v>
      </c>
      <c r="G2686" t="s">
        <v>595</v>
      </c>
      <c r="H2686" t="s">
        <v>7542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7531</v>
      </c>
      <c r="D2687" t="s">
        <v>595</v>
      </c>
      <c r="F2687" t="s">
        <v>7543</v>
      </c>
      <c r="G2687" t="s">
        <v>595</v>
      </c>
      <c r="H2687" t="s">
        <v>7543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7531</v>
      </c>
      <c r="D2688" t="s">
        <v>595</v>
      </c>
      <c r="F2688" t="s">
        <v>7544</v>
      </c>
      <c r="G2688" t="s">
        <v>595</v>
      </c>
      <c r="H2688" t="s">
        <v>7544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7531</v>
      </c>
      <c r="D2689" t="s">
        <v>595</v>
      </c>
      <c r="F2689" t="s">
        <v>7545</v>
      </c>
      <c r="G2689" t="s">
        <v>595</v>
      </c>
      <c r="H2689" t="s">
        <v>7545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7531</v>
      </c>
      <c r="D2690" t="s">
        <v>595</v>
      </c>
      <c r="F2690" t="s">
        <v>7546</v>
      </c>
      <c r="G2690" t="s">
        <v>595</v>
      </c>
      <c r="H2690" t="s">
        <v>7546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7531</v>
      </c>
      <c r="D2691" t="s">
        <v>595</v>
      </c>
      <c r="F2691" t="s">
        <v>7547</v>
      </c>
      <c r="G2691" t="s">
        <v>595</v>
      </c>
      <c r="H2691" t="s">
        <v>7547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7531</v>
      </c>
      <c r="D2692" t="s">
        <v>595</v>
      </c>
      <c r="F2692" t="s">
        <v>7548</v>
      </c>
      <c r="G2692" t="s">
        <v>595</v>
      </c>
      <c r="H2692" t="s">
        <v>7548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7531</v>
      </c>
      <c r="D2693" t="s">
        <v>595</v>
      </c>
      <c r="F2693" t="s">
        <v>7549</v>
      </c>
      <c r="G2693" t="s">
        <v>595</v>
      </c>
      <c r="H2693" t="s">
        <v>7549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7531</v>
      </c>
      <c r="D2694" t="s">
        <v>595</v>
      </c>
      <c r="F2694" t="s">
        <v>7550</v>
      </c>
      <c r="G2694" t="s">
        <v>595</v>
      </c>
      <c r="H2694" t="s">
        <v>7550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7531</v>
      </c>
      <c r="D2695" t="s">
        <v>595</v>
      </c>
      <c r="F2695" t="s">
        <v>7551</v>
      </c>
      <c r="G2695" t="s">
        <v>595</v>
      </c>
      <c r="H2695" t="s">
        <v>7551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7531</v>
      </c>
      <c r="D2696" t="s">
        <v>595</v>
      </c>
      <c r="F2696" t="s">
        <v>7552</v>
      </c>
      <c r="G2696" t="s">
        <v>595</v>
      </c>
      <c r="H2696" t="s">
        <v>7552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7531</v>
      </c>
      <c r="D2697" t="s">
        <v>595</v>
      </c>
      <c r="F2697" t="s">
        <v>7553</v>
      </c>
      <c r="G2697" t="s">
        <v>595</v>
      </c>
      <c r="H2697" t="s">
        <v>7553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7531</v>
      </c>
      <c r="D2698" t="s">
        <v>595</v>
      </c>
      <c r="F2698" t="s">
        <v>7554</v>
      </c>
      <c r="G2698" t="s">
        <v>595</v>
      </c>
      <c r="H2698" t="s">
        <v>7554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7531</v>
      </c>
      <c r="D2699" t="s">
        <v>595</v>
      </c>
      <c r="F2699" t="s">
        <v>7555</v>
      </c>
      <c r="G2699" t="s">
        <v>595</v>
      </c>
      <c r="H2699" t="s">
        <v>7555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7531</v>
      </c>
      <c r="D2700" t="s">
        <v>595</v>
      </c>
      <c r="F2700" t="s">
        <v>7556</v>
      </c>
      <c r="G2700" t="s">
        <v>595</v>
      </c>
      <c r="H2700" t="s">
        <v>7556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7531</v>
      </c>
      <c r="D2701" t="s">
        <v>595</v>
      </c>
      <c r="F2701" t="s">
        <v>7557</v>
      </c>
      <c r="G2701" t="s">
        <v>595</v>
      </c>
      <c r="H2701" t="s">
        <v>7557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7531</v>
      </c>
      <c r="D2702" t="s">
        <v>595</v>
      </c>
      <c r="F2702" t="s">
        <v>7558</v>
      </c>
      <c r="G2702" t="s">
        <v>595</v>
      </c>
      <c r="H2702" t="s">
        <v>7558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7531</v>
      </c>
      <c r="D2703" t="s">
        <v>595</v>
      </c>
      <c r="F2703" t="s">
        <v>7559</v>
      </c>
      <c r="G2703" t="s">
        <v>595</v>
      </c>
      <c r="H2703" t="s">
        <v>7559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7531</v>
      </c>
      <c r="D2704" t="s">
        <v>595</v>
      </c>
      <c r="F2704" t="s">
        <v>7560</v>
      </c>
      <c r="G2704" t="s">
        <v>595</v>
      </c>
      <c r="H2704" t="s">
        <v>7560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7531</v>
      </c>
      <c r="D2705" t="s">
        <v>595</v>
      </c>
      <c r="F2705" t="s">
        <v>7561</v>
      </c>
      <c r="G2705" t="s">
        <v>595</v>
      </c>
      <c r="H2705" t="s">
        <v>7561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7531</v>
      </c>
      <c r="D2706" t="s">
        <v>595</v>
      </c>
      <c r="F2706" t="s">
        <v>7562</v>
      </c>
      <c r="G2706" t="s">
        <v>595</v>
      </c>
      <c r="H2706" t="s">
        <v>7562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7531</v>
      </c>
      <c r="D2707" t="s">
        <v>595</v>
      </c>
      <c r="F2707" t="s">
        <v>7563</v>
      </c>
      <c r="G2707" t="s">
        <v>595</v>
      </c>
      <c r="H2707" t="s">
        <v>7563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7531</v>
      </c>
      <c r="D2708" t="s">
        <v>595</v>
      </c>
      <c r="F2708" t="s">
        <v>7564</v>
      </c>
      <c r="G2708" t="s">
        <v>595</v>
      </c>
      <c r="H2708" t="s">
        <v>7564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7531</v>
      </c>
      <c r="D2709" t="s">
        <v>595</v>
      </c>
      <c r="F2709" t="s">
        <v>7565</v>
      </c>
      <c r="G2709" t="s">
        <v>595</v>
      </c>
      <c r="H2709" t="s">
        <v>7565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7531</v>
      </c>
      <c r="D2710" t="s">
        <v>595</v>
      </c>
      <c r="F2710" t="s">
        <v>7566</v>
      </c>
      <c r="G2710" t="s">
        <v>595</v>
      </c>
      <c r="H2710" t="s">
        <v>7566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7531</v>
      </c>
      <c r="D2711" t="s">
        <v>595</v>
      </c>
      <c r="F2711" t="s">
        <v>7567</v>
      </c>
      <c r="G2711" t="s">
        <v>595</v>
      </c>
      <c r="H2711" t="s">
        <v>7567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7531</v>
      </c>
      <c r="D2712" t="s">
        <v>595</v>
      </c>
      <c r="F2712" t="s">
        <v>7568</v>
      </c>
      <c r="G2712" t="s">
        <v>595</v>
      </c>
      <c r="H2712" t="s">
        <v>7568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7531</v>
      </c>
      <c r="D2713" t="s">
        <v>595</v>
      </c>
      <c r="F2713" t="s">
        <v>7569</v>
      </c>
      <c r="G2713" t="s">
        <v>595</v>
      </c>
      <c r="H2713" t="s">
        <v>7569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7531</v>
      </c>
      <c r="D2714" t="s">
        <v>595</v>
      </c>
      <c r="F2714" t="s">
        <v>7570</v>
      </c>
      <c r="G2714" t="s">
        <v>595</v>
      </c>
      <c r="H2714" t="s">
        <v>7570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7531</v>
      </c>
      <c r="D2715" t="s">
        <v>595</v>
      </c>
      <c r="F2715" t="s">
        <v>7571</v>
      </c>
      <c r="G2715" t="s">
        <v>595</v>
      </c>
      <c r="H2715" t="s">
        <v>7571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7531</v>
      </c>
      <c r="D2716" t="s">
        <v>595</v>
      </c>
      <c r="F2716" t="s">
        <v>7572</v>
      </c>
      <c r="G2716" t="s">
        <v>595</v>
      </c>
      <c r="H2716" t="s">
        <v>7572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7531</v>
      </c>
      <c r="D2717" t="s">
        <v>595</v>
      </c>
      <c r="F2717" t="s">
        <v>7573</v>
      </c>
      <c r="G2717" t="s">
        <v>595</v>
      </c>
      <c r="H2717" t="s">
        <v>7573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7531</v>
      </c>
      <c r="D2718" t="s">
        <v>595</v>
      </c>
      <c r="F2718" t="s">
        <v>7574</v>
      </c>
      <c r="G2718" t="s">
        <v>595</v>
      </c>
      <c r="H2718" t="s">
        <v>7574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7531</v>
      </c>
      <c r="D2719" t="s">
        <v>595</v>
      </c>
      <c r="F2719" t="s">
        <v>7575</v>
      </c>
      <c r="G2719" t="s">
        <v>595</v>
      </c>
      <c r="H2719" t="s">
        <v>7575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7531</v>
      </c>
      <c r="D2720" t="s">
        <v>595</v>
      </c>
      <c r="F2720" t="s">
        <v>7576</v>
      </c>
      <c r="G2720" t="s">
        <v>595</v>
      </c>
      <c r="H2720" t="s">
        <v>7576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7531</v>
      </c>
      <c r="D2721" t="s">
        <v>595</v>
      </c>
      <c r="F2721" t="s">
        <v>7577</v>
      </c>
      <c r="G2721" t="s">
        <v>595</v>
      </c>
      <c r="H2721" t="s">
        <v>7577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7531</v>
      </c>
      <c r="D2722" t="s">
        <v>595</v>
      </c>
      <c r="F2722" t="s">
        <v>7578</v>
      </c>
      <c r="G2722" t="s">
        <v>595</v>
      </c>
      <c r="H2722" t="s">
        <v>7578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7531</v>
      </c>
      <c r="D2723" t="s">
        <v>595</v>
      </c>
      <c r="F2723" t="s">
        <v>7579</v>
      </c>
      <c r="G2723" t="s">
        <v>595</v>
      </c>
      <c r="H2723" t="s">
        <v>7579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7531</v>
      </c>
      <c r="D2724" t="s">
        <v>595</v>
      </c>
      <c r="F2724" t="s">
        <v>7580</v>
      </c>
      <c r="G2724" t="s">
        <v>595</v>
      </c>
      <c r="H2724" t="s">
        <v>7580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7531</v>
      </c>
      <c r="D2725" t="s">
        <v>595</v>
      </c>
      <c r="F2725" t="s">
        <v>7581</v>
      </c>
      <c r="G2725" t="s">
        <v>595</v>
      </c>
      <c r="H2725" t="s">
        <v>7581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7531</v>
      </c>
      <c r="D2726" t="s">
        <v>595</v>
      </c>
      <c r="F2726" t="s">
        <v>7582</v>
      </c>
      <c r="G2726" t="s">
        <v>595</v>
      </c>
      <c r="H2726" t="s">
        <v>7582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7531</v>
      </c>
      <c r="D2727" t="s">
        <v>595</v>
      </c>
      <c r="F2727" t="s">
        <v>7583</v>
      </c>
      <c r="G2727" t="s">
        <v>595</v>
      </c>
      <c r="H2727" t="s">
        <v>7583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7531</v>
      </c>
      <c r="D2728" t="s">
        <v>595</v>
      </c>
      <c r="F2728" t="s">
        <v>7584</v>
      </c>
      <c r="G2728" t="s">
        <v>595</v>
      </c>
      <c r="H2728" t="s">
        <v>7584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7531</v>
      </c>
      <c r="D2729" t="s">
        <v>595</v>
      </c>
      <c r="F2729" t="s">
        <v>7585</v>
      </c>
      <c r="G2729" t="s">
        <v>595</v>
      </c>
      <c r="H2729" t="s">
        <v>7585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7531</v>
      </c>
      <c r="D2730" t="s">
        <v>595</v>
      </c>
      <c r="F2730" t="s">
        <v>7586</v>
      </c>
      <c r="G2730" t="s">
        <v>595</v>
      </c>
      <c r="H2730" t="s">
        <v>7586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7531</v>
      </c>
      <c r="D2731" t="s">
        <v>595</v>
      </c>
      <c r="F2731" t="s">
        <v>7587</v>
      </c>
      <c r="G2731" t="s">
        <v>595</v>
      </c>
      <c r="H2731" t="s">
        <v>7587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7531</v>
      </c>
      <c r="D2732" t="s">
        <v>595</v>
      </c>
      <c r="F2732" t="s">
        <v>7588</v>
      </c>
      <c r="G2732" t="s">
        <v>595</v>
      </c>
      <c r="H2732" t="s">
        <v>7588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7531</v>
      </c>
      <c r="D2733" t="s">
        <v>595</v>
      </c>
      <c r="F2733" t="s">
        <v>7589</v>
      </c>
      <c r="G2733" t="s">
        <v>595</v>
      </c>
      <c r="H2733" t="s">
        <v>7589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7531</v>
      </c>
      <c r="D2734" t="s">
        <v>595</v>
      </c>
      <c r="F2734" t="s">
        <v>7590</v>
      </c>
      <c r="G2734" t="s">
        <v>595</v>
      </c>
      <c r="H2734" t="s">
        <v>7590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7531</v>
      </c>
      <c r="D2735" t="s">
        <v>595</v>
      </c>
      <c r="F2735" t="s">
        <v>7591</v>
      </c>
      <c r="G2735" t="s">
        <v>595</v>
      </c>
      <c r="H2735" t="s">
        <v>7591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7531</v>
      </c>
      <c r="D2736" t="s">
        <v>595</v>
      </c>
      <c r="F2736" t="s">
        <v>7592</v>
      </c>
      <c r="G2736" t="s">
        <v>595</v>
      </c>
      <c r="H2736" t="s">
        <v>7592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7531</v>
      </c>
      <c r="D2737" t="s">
        <v>595</v>
      </c>
      <c r="F2737" t="s">
        <v>7593</v>
      </c>
      <c r="G2737" t="s">
        <v>595</v>
      </c>
      <c r="H2737" t="s">
        <v>7593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7531</v>
      </c>
      <c r="D2738" t="s">
        <v>595</v>
      </c>
      <c r="F2738" t="s">
        <v>7594</v>
      </c>
      <c r="G2738" t="s">
        <v>595</v>
      </c>
      <c r="H2738" t="s">
        <v>7594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7531</v>
      </c>
      <c r="D2739" t="s">
        <v>595</v>
      </c>
      <c r="F2739" t="s">
        <v>7595</v>
      </c>
      <c r="G2739" t="s">
        <v>595</v>
      </c>
      <c r="H2739" t="s">
        <v>7595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7531</v>
      </c>
      <c r="D2740" t="s">
        <v>595</v>
      </c>
      <c r="F2740" t="s">
        <v>7596</v>
      </c>
      <c r="G2740" t="s">
        <v>595</v>
      </c>
      <c r="H2740" t="s">
        <v>7596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7531</v>
      </c>
      <c r="D2741" t="s">
        <v>595</v>
      </c>
      <c r="F2741" t="s">
        <v>7597</v>
      </c>
      <c r="G2741" t="s">
        <v>595</v>
      </c>
      <c r="H2741" t="s">
        <v>7597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7531</v>
      </c>
      <c r="D2742" t="s">
        <v>595</v>
      </c>
      <c r="F2742" t="s">
        <v>7598</v>
      </c>
      <c r="G2742" t="s">
        <v>595</v>
      </c>
      <c r="H2742" t="s">
        <v>7598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7531</v>
      </c>
      <c r="D2743" t="s">
        <v>595</v>
      </c>
      <c r="F2743" t="s">
        <v>7599</v>
      </c>
      <c r="G2743" t="s">
        <v>595</v>
      </c>
      <c r="H2743" t="s">
        <v>7599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7531</v>
      </c>
      <c r="D2744" t="s">
        <v>595</v>
      </c>
      <c r="F2744" t="s">
        <v>7600</v>
      </c>
      <c r="G2744" t="s">
        <v>595</v>
      </c>
      <c r="H2744" t="s">
        <v>7600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7531</v>
      </c>
      <c r="D2745" t="s">
        <v>595</v>
      </c>
      <c r="F2745" t="s">
        <v>7601</v>
      </c>
      <c r="G2745" t="s">
        <v>595</v>
      </c>
      <c r="H2745" t="s">
        <v>7601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7531</v>
      </c>
      <c r="D2746" t="s">
        <v>595</v>
      </c>
      <c r="F2746" t="s">
        <v>7602</v>
      </c>
      <c r="G2746" t="s">
        <v>595</v>
      </c>
      <c r="H2746" t="s">
        <v>7602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7531</v>
      </c>
      <c r="D2747" t="s">
        <v>595</v>
      </c>
      <c r="F2747" t="s">
        <v>7603</v>
      </c>
      <c r="G2747" t="s">
        <v>595</v>
      </c>
      <c r="H2747" t="s">
        <v>7603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7531</v>
      </c>
      <c r="D2748" t="s">
        <v>595</v>
      </c>
      <c r="F2748" t="s">
        <v>7604</v>
      </c>
      <c r="G2748" t="s">
        <v>595</v>
      </c>
      <c r="H2748" t="s">
        <v>7604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7531</v>
      </c>
      <c r="D2749" t="s">
        <v>595</v>
      </c>
      <c r="F2749" t="s">
        <v>7605</v>
      </c>
      <c r="G2749" t="s">
        <v>595</v>
      </c>
      <c r="H2749" t="s">
        <v>7605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7531</v>
      </c>
      <c r="D2750" t="s">
        <v>595</v>
      </c>
      <c r="F2750" t="s">
        <v>7606</v>
      </c>
      <c r="G2750" t="s">
        <v>595</v>
      </c>
      <c r="H2750" t="s">
        <v>7606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7531</v>
      </c>
      <c r="D2751" t="s">
        <v>595</v>
      </c>
      <c r="F2751" t="s">
        <v>7607</v>
      </c>
      <c r="G2751" t="s">
        <v>595</v>
      </c>
      <c r="H2751" t="s">
        <v>7607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7531</v>
      </c>
      <c r="D2752" t="s">
        <v>595</v>
      </c>
      <c r="F2752" t="s">
        <v>7608</v>
      </c>
      <c r="G2752" t="s">
        <v>595</v>
      </c>
      <c r="H2752" t="s">
        <v>7608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7531</v>
      </c>
      <c r="D2753" t="s">
        <v>595</v>
      </c>
      <c r="F2753" t="s">
        <v>7609</v>
      </c>
      <c r="G2753" t="s">
        <v>595</v>
      </c>
      <c r="H2753" t="s">
        <v>7609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7531</v>
      </c>
      <c r="D2754" t="s">
        <v>595</v>
      </c>
      <c r="F2754" t="s">
        <v>7610</v>
      </c>
      <c r="G2754" t="s">
        <v>595</v>
      </c>
      <c r="H2754" t="s">
        <v>7610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7531</v>
      </c>
      <c r="D2755" t="s">
        <v>595</v>
      </c>
      <c r="F2755" t="s">
        <v>7611</v>
      </c>
      <c r="G2755" t="s">
        <v>595</v>
      </c>
      <c r="H2755" t="s">
        <v>7611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7531</v>
      </c>
      <c r="D2756" t="s">
        <v>595</v>
      </c>
      <c r="F2756" t="s">
        <v>7612</v>
      </c>
      <c r="G2756" t="s">
        <v>595</v>
      </c>
      <c r="H2756" t="s">
        <v>7612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7531</v>
      </c>
      <c r="D2757" t="s">
        <v>595</v>
      </c>
      <c r="F2757" t="s">
        <v>7613</v>
      </c>
      <c r="G2757" t="s">
        <v>595</v>
      </c>
      <c r="H2757" t="s">
        <v>7613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7531</v>
      </c>
      <c r="D2758" t="s">
        <v>595</v>
      </c>
      <c r="F2758" t="s">
        <v>7614</v>
      </c>
      <c r="G2758" t="s">
        <v>595</v>
      </c>
      <c r="H2758" t="s">
        <v>7614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7531</v>
      </c>
      <c r="D2759" t="s">
        <v>595</v>
      </c>
      <c r="F2759" t="s">
        <v>7615</v>
      </c>
      <c r="G2759" t="s">
        <v>595</v>
      </c>
      <c r="H2759" t="s">
        <v>7615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7531</v>
      </c>
      <c r="D2760" t="s">
        <v>595</v>
      </c>
      <c r="F2760" t="s">
        <v>7616</v>
      </c>
      <c r="G2760" t="s">
        <v>595</v>
      </c>
      <c r="H2760" t="s">
        <v>7616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7531</v>
      </c>
      <c r="D2761" t="s">
        <v>595</v>
      </c>
      <c r="F2761" t="s">
        <v>7617</v>
      </c>
      <c r="G2761" t="s">
        <v>595</v>
      </c>
      <c r="H2761" t="s">
        <v>7617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7531</v>
      </c>
      <c r="D2762" t="s">
        <v>595</v>
      </c>
      <c r="F2762" t="s">
        <v>7618</v>
      </c>
      <c r="G2762" t="s">
        <v>595</v>
      </c>
      <c r="H2762" t="s">
        <v>7618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7531</v>
      </c>
      <c r="D2763" t="s">
        <v>595</v>
      </c>
      <c r="F2763" t="s">
        <v>7619</v>
      </c>
      <c r="G2763" t="s">
        <v>595</v>
      </c>
      <c r="H2763" t="s">
        <v>7619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7531</v>
      </c>
      <c r="D2764" t="s">
        <v>595</v>
      </c>
      <c r="F2764" t="s">
        <v>7620</v>
      </c>
      <c r="G2764" t="s">
        <v>595</v>
      </c>
      <c r="H2764" t="s">
        <v>7620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7531</v>
      </c>
      <c r="D2765" t="s">
        <v>595</v>
      </c>
      <c r="F2765" t="s">
        <v>7621</v>
      </c>
      <c r="G2765" t="s">
        <v>595</v>
      </c>
      <c r="H2765" t="s">
        <v>7621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7531</v>
      </c>
      <c r="D2766" t="s">
        <v>595</v>
      </c>
      <c r="F2766" t="s">
        <v>7622</v>
      </c>
      <c r="G2766" t="s">
        <v>595</v>
      </c>
      <c r="H2766" t="s">
        <v>7622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7531</v>
      </c>
      <c r="D2767" t="s">
        <v>595</v>
      </c>
      <c r="F2767" t="s">
        <v>7623</v>
      </c>
      <c r="G2767" t="s">
        <v>595</v>
      </c>
      <c r="H2767" t="s">
        <v>7623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7531</v>
      </c>
      <c r="D2768" t="s">
        <v>595</v>
      </c>
      <c r="F2768" t="s">
        <v>7624</v>
      </c>
      <c r="G2768" t="s">
        <v>595</v>
      </c>
      <c r="H2768" t="s">
        <v>7624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7531</v>
      </c>
      <c r="D2769" t="s">
        <v>595</v>
      </c>
      <c r="F2769" t="s">
        <v>7625</v>
      </c>
      <c r="G2769" t="s">
        <v>595</v>
      </c>
      <c r="H2769" t="s">
        <v>7625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7531</v>
      </c>
      <c r="D2770" t="s">
        <v>595</v>
      </c>
      <c r="F2770" t="s">
        <v>7626</v>
      </c>
      <c r="G2770" t="s">
        <v>595</v>
      </c>
      <c r="H2770" t="s">
        <v>7626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7531</v>
      </c>
      <c r="D2771" t="s">
        <v>595</v>
      </c>
      <c r="F2771" t="s">
        <v>7627</v>
      </c>
      <c r="G2771" t="s">
        <v>595</v>
      </c>
      <c r="H2771" t="s">
        <v>7627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7531</v>
      </c>
      <c r="D2772" t="s">
        <v>595</v>
      </c>
      <c r="F2772" t="s">
        <v>7628</v>
      </c>
      <c r="G2772" t="s">
        <v>595</v>
      </c>
      <c r="H2772" t="s">
        <v>7628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7531</v>
      </c>
      <c r="D2773" t="s">
        <v>595</v>
      </c>
      <c r="F2773" t="s">
        <v>7629</v>
      </c>
      <c r="G2773" t="s">
        <v>595</v>
      </c>
      <c r="H2773" t="s">
        <v>7629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7531</v>
      </c>
      <c r="D2774" t="s">
        <v>595</v>
      </c>
      <c r="F2774" t="s">
        <v>7630</v>
      </c>
      <c r="G2774" t="s">
        <v>595</v>
      </c>
      <c r="H2774" t="s">
        <v>7630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7531</v>
      </c>
      <c r="D2775" t="s">
        <v>595</v>
      </c>
      <c r="F2775" t="s">
        <v>7631</v>
      </c>
      <c r="G2775" t="s">
        <v>595</v>
      </c>
      <c r="H2775" t="s">
        <v>7631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7531</v>
      </c>
      <c r="D2776" t="s">
        <v>595</v>
      </c>
      <c r="F2776" t="s">
        <v>7632</v>
      </c>
      <c r="G2776" t="s">
        <v>595</v>
      </c>
      <c r="H2776" t="s">
        <v>7632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7531</v>
      </c>
      <c r="D2777" t="s">
        <v>595</v>
      </c>
      <c r="F2777" t="s">
        <v>7633</v>
      </c>
      <c r="G2777" t="s">
        <v>595</v>
      </c>
      <c r="H2777" t="s">
        <v>7633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7531</v>
      </c>
      <c r="D2778" t="s">
        <v>595</v>
      </c>
      <c r="F2778" t="s">
        <v>7634</v>
      </c>
      <c r="G2778" t="s">
        <v>595</v>
      </c>
      <c r="H2778" t="s">
        <v>7634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7531</v>
      </c>
      <c r="D2779" t="s">
        <v>595</v>
      </c>
      <c r="F2779" t="s">
        <v>7635</v>
      </c>
      <c r="G2779" t="s">
        <v>595</v>
      </c>
      <c r="H2779" t="s">
        <v>7635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7531</v>
      </c>
      <c r="D2780" t="s">
        <v>595</v>
      </c>
      <c r="F2780" t="s">
        <v>7636</v>
      </c>
      <c r="G2780" t="s">
        <v>595</v>
      </c>
      <c r="H2780" t="s">
        <v>7636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7531</v>
      </c>
      <c r="D2781" t="s">
        <v>595</v>
      </c>
      <c r="F2781" t="s">
        <v>7637</v>
      </c>
      <c r="G2781" t="s">
        <v>595</v>
      </c>
      <c r="H2781" t="s">
        <v>7637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7531</v>
      </c>
      <c r="D2782" t="s">
        <v>595</v>
      </c>
      <c r="F2782" t="s">
        <v>7638</v>
      </c>
      <c r="G2782" t="s">
        <v>595</v>
      </c>
      <c r="H2782" t="s">
        <v>7638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7531</v>
      </c>
      <c r="D2783" t="s">
        <v>595</v>
      </c>
      <c r="F2783" t="s">
        <v>7639</v>
      </c>
      <c r="G2783" t="s">
        <v>595</v>
      </c>
      <c r="H2783" t="s">
        <v>7639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7531</v>
      </c>
      <c r="D2784" t="s">
        <v>595</v>
      </c>
      <c r="F2784" t="s">
        <v>7640</v>
      </c>
      <c r="G2784" t="s">
        <v>595</v>
      </c>
      <c r="H2784" t="s">
        <v>7640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7531</v>
      </c>
      <c r="D2785" t="s">
        <v>595</v>
      </c>
      <c r="F2785" t="s">
        <v>7641</v>
      </c>
      <c r="G2785" t="s">
        <v>595</v>
      </c>
      <c r="H2785" t="s">
        <v>7641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7531</v>
      </c>
      <c r="D2786" t="s">
        <v>595</v>
      </c>
      <c r="F2786" t="s">
        <v>7642</v>
      </c>
      <c r="G2786" t="s">
        <v>595</v>
      </c>
      <c r="H2786" t="s">
        <v>7642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7531</v>
      </c>
      <c r="D2787" t="s">
        <v>595</v>
      </c>
      <c r="F2787" t="s">
        <v>7643</v>
      </c>
      <c r="G2787" t="s">
        <v>595</v>
      </c>
      <c r="H2787" t="s">
        <v>7643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7531</v>
      </c>
      <c r="D2788" t="s">
        <v>595</v>
      </c>
      <c r="F2788" t="s">
        <v>7644</v>
      </c>
      <c r="G2788" t="s">
        <v>595</v>
      </c>
      <c r="H2788" t="s">
        <v>7644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7531</v>
      </c>
      <c r="D2789" t="s">
        <v>595</v>
      </c>
      <c r="F2789" t="s">
        <v>7645</v>
      </c>
      <c r="G2789" t="s">
        <v>595</v>
      </c>
      <c r="H2789" t="s">
        <v>7645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7531</v>
      </c>
      <c r="D2790" t="s">
        <v>595</v>
      </c>
      <c r="F2790" t="s">
        <v>7646</v>
      </c>
      <c r="G2790" t="s">
        <v>595</v>
      </c>
      <c r="H2790" t="s">
        <v>7646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7531</v>
      </c>
      <c r="D2791" t="s">
        <v>595</v>
      </c>
      <c r="F2791" t="s">
        <v>7647</v>
      </c>
      <c r="G2791" t="s">
        <v>595</v>
      </c>
      <c r="H2791" t="s">
        <v>7647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7531</v>
      </c>
      <c r="D2792" t="s">
        <v>595</v>
      </c>
      <c r="F2792" t="s">
        <v>7648</v>
      </c>
      <c r="G2792" t="s">
        <v>595</v>
      </c>
      <c r="H2792" t="s">
        <v>7648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7531</v>
      </c>
      <c r="D2793" t="s">
        <v>595</v>
      </c>
      <c r="F2793" t="s">
        <v>7649</v>
      </c>
      <c r="G2793" t="s">
        <v>595</v>
      </c>
      <c r="H2793" t="s">
        <v>7649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7531</v>
      </c>
      <c r="D2794" t="s">
        <v>595</v>
      </c>
      <c r="F2794" t="s">
        <v>7650</v>
      </c>
      <c r="G2794" t="s">
        <v>595</v>
      </c>
      <c r="H2794" t="s">
        <v>7650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7531</v>
      </c>
      <c r="D2795" t="s">
        <v>595</v>
      </c>
      <c r="F2795" t="s">
        <v>7651</v>
      </c>
      <c r="G2795" t="s">
        <v>595</v>
      </c>
      <c r="H2795" t="s">
        <v>7651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7531</v>
      </c>
      <c r="D2796" t="s">
        <v>595</v>
      </c>
      <c r="F2796" t="s">
        <v>7652</v>
      </c>
      <c r="G2796" t="s">
        <v>595</v>
      </c>
      <c r="H2796" t="s">
        <v>7652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7531</v>
      </c>
      <c r="D2797" t="s">
        <v>595</v>
      </c>
      <c r="F2797" t="s">
        <v>7653</v>
      </c>
      <c r="G2797" t="s">
        <v>595</v>
      </c>
      <c r="H2797" t="s">
        <v>7653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7531</v>
      </c>
      <c r="D2798" t="s">
        <v>595</v>
      </c>
      <c r="F2798" t="s">
        <v>7654</v>
      </c>
      <c r="G2798" t="s">
        <v>595</v>
      </c>
      <c r="H2798" t="s">
        <v>7654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7531</v>
      </c>
      <c r="D2799" t="s">
        <v>595</v>
      </c>
      <c r="F2799" t="s">
        <v>7655</v>
      </c>
      <c r="G2799" t="s">
        <v>595</v>
      </c>
      <c r="H2799" t="s">
        <v>7655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7531</v>
      </c>
      <c r="D2800" t="s">
        <v>595</v>
      </c>
      <c r="F2800" t="s">
        <v>7656</v>
      </c>
      <c r="G2800" t="s">
        <v>595</v>
      </c>
      <c r="H2800" t="s">
        <v>7656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7531</v>
      </c>
      <c r="D2801" t="s">
        <v>595</v>
      </c>
      <c r="F2801" t="s">
        <v>7657</v>
      </c>
      <c r="G2801" t="s">
        <v>595</v>
      </c>
      <c r="H2801" t="s">
        <v>7657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7531</v>
      </c>
      <c r="D2802" t="s">
        <v>595</v>
      </c>
      <c r="F2802" t="s">
        <v>7658</v>
      </c>
      <c r="G2802" t="s">
        <v>595</v>
      </c>
      <c r="H2802" t="s">
        <v>7658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7531</v>
      </c>
      <c r="D2803" t="s">
        <v>595</v>
      </c>
      <c r="F2803" t="s">
        <v>7659</v>
      </c>
      <c r="G2803" t="s">
        <v>595</v>
      </c>
      <c r="H2803" t="s">
        <v>7659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7531</v>
      </c>
      <c r="D2804" t="s">
        <v>595</v>
      </c>
      <c r="F2804" t="s">
        <v>7660</v>
      </c>
      <c r="G2804" t="s">
        <v>595</v>
      </c>
      <c r="H2804" t="s">
        <v>7660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7531</v>
      </c>
      <c r="D2805" t="s">
        <v>595</v>
      </c>
      <c r="F2805" t="s">
        <v>7661</v>
      </c>
      <c r="G2805" t="s">
        <v>595</v>
      </c>
      <c r="H2805" t="s">
        <v>7661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7531</v>
      </c>
      <c r="D2806" t="s">
        <v>595</v>
      </c>
      <c r="F2806" t="s">
        <v>7662</v>
      </c>
      <c r="G2806" t="s">
        <v>595</v>
      </c>
      <c r="H2806" t="s">
        <v>7662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7531</v>
      </c>
      <c r="D2807" t="s">
        <v>595</v>
      </c>
      <c r="F2807" t="s">
        <v>7663</v>
      </c>
      <c r="G2807" t="s">
        <v>595</v>
      </c>
      <c r="H2807" t="s">
        <v>7663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7531</v>
      </c>
      <c r="D2808" t="s">
        <v>595</v>
      </c>
      <c r="F2808" t="s">
        <v>7664</v>
      </c>
      <c r="G2808" t="s">
        <v>595</v>
      </c>
      <c r="H2808" t="s">
        <v>7664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7531</v>
      </c>
      <c r="D2809" t="s">
        <v>595</v>
      </c>
      <c r="F2809" t="s">
        <v>7665</v>
      </c>
      <c r="G2809" t="s">
        <v>595</v>
      </c>
      <c r="H2809" t="s">
        <v>7665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7531</v>
      </c>
      <c r="D2810" t="s">
        <v>595</v>
      </c>
      <c r="F2810" t="s">
        <v>7666</v>
      </c>
      <c r="G2810" t="s">
        <v>595</v>
      </c>
      <c r="H2810" t="s">
        <v>7666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7531</v>
      </c>
      <c r="D2811" t="s">
        <v>595</v>
      </c>
      <c r="F2811" t="s">
        <v>7667</v>
      </c>
      <c r="G2811" t="s">
        <v>595</v>
      </c>
      <c r="H2811" t="s">
        <v>7667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7531</v>
      </c>
      <c r="D2812" t="s">
        <v>595</v>
      </c>
      <c r="F2812" t="s">
        <v>7668</v>
      </c>
      <c r="G2812" t="s">
        <v>595</v>
      </c>
      <c r="H2812" t="s">
        <v>7668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7531</v>
      </c>
      <c r="D2813" t="s">
        <v>595</v>
      </c>
      <c r="F2813" t="s">
        <v>7669</v>
      </c>
      <c r="G2813" t="s">
        <v>595</v>
      </c>
      <c r="H2813" t="s">
        <v>7669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7531</v>
      </c>
      <c r="D2814" t="s">
        <v>595</v>
      </c>
      <c r="F2814" t="s">
        <v>7670</v>
      </c>
      <c r="G2814" t="s">
        <v>595</v>
      </c>
      <c r="H2814" t="s">
        <v>7670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7531</v>
      </c>
      <c r="D2815" t="s">
        <v>595</v>
      </c>
      <c r="F2815" t="s">
        <v>7671</v>
      </c>
      <c r="G2815" t="s">
        <v>595</v>
      </c>
      <c r="H2815" t="s">
        <v>7671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7531</v>
      </c>
      <c r="D2816" t="s">
        <v>595</v>
      </c>
      <c r="F2816" t="s">
        <v>7672</v>
      </c>
      <c r="G2816" t="s">
        <v>595</v>
      </c>
      <c r="H2816" t="s">
        <v>7672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7531</v>
      </c>
      <c r="D2817" t="s">
        <v>595</v>
      </c>
      <c r="F2817" t="s">
        <v>7673</v>
      </c>
      <c r="G2817" t="s">
        <v>595</v>
      </c>
      <c r="H2817" t="s">
        <v>7673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7531</v>
      </c>
      <c r="D2818" t="s">
        <v>595</v>
      </c>
      <c r="F2818" t="s">
        <v>7674</v>
      </c>
      <c r="G2818" t="s">
        <v>595</v>
      </c>
      <c r="H2818" t="s">
        <v>7674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7531</v>
      </c>
      <c r="D2819" t="s">
        <v>595</v>
      </c>
      <c r="F2819" t="s">
        <v>7675</v>
      </c>
      <c r="G2819" t="s">
        <v>595</v>
      </c>
      <c r="H2819" t="s">
        <v>7675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7531</v>
      </c>
      <c r="D2820" t="s">
        <v>595</v>
      </c>
      <c r="F2820" t="s">
        <v>7676</v>
      </c>
      <c r="G2820" t="s">
        <v>595</v>
      </c>
      <c r="H2820" t="s">
        <v>7676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7531</v>
      </c>
      <c r="D2821" t="s">
        <v>595</v>
      </c>
      <c r="F2821" t="s">
        <v>7677</v>
      </c>
      <c r="G2821" t="s">
        <v>595</v>
      </c>
      <c r="H2821" t="s">
        <v>7677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7531</v>
      </c>
      <c r="D2822" t="s">
        <v>595</v>
      </c>
      <c r="F2822" t="s">
        <v>7678</v>
      </c>
      <c r="G2822" t="s">
        <v>595</v>
      </c>
      <c r="H2822" t="s">
        <v>7678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7531</v>
      </c>
      <c r="D2823" t="s">
        <v>595</v>
      </c>
      <c r="F2823" t="s">
        <v>7679</v>
      </c>
      <c r="G2823" t="s">
        <v>595</v>
      </c>
      <c r="H2823" t="s">
        <v>7679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7531</v>
      </c>
      <c r="D2824" t="s">
        <v>595</v>
      </c>
      <c r="F2824" t="s">
        <v>7680</v>
      </c>
      <c r="G2824" t="s">
        <v>595</v>
      </c>
      <c r="H2824" t="s">
        <v>7680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7531</v>
      </c>
      <c r="D2825" t="s">
        <v>595</v>
      </c>
      <c r="F2825" t="s">
        <v>7681</v>
      </c>
      <c r="G2825" t="s">
        <v>595</v>
      </c>
      <c r="H2825" t="s">
        <v>7681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7531</v>
      </c>
      <c r="D2826" t="s">
        <v>595</v>
      </c>
      <c r="F2826" t="s">
        <v>7682</v>
      </c>
      <c r="G2826" t="s">
        <v>595</v>
      </c>
      <c r="H2826" t="s">
        <v>7682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7531</v>
      </c>
      <c r="D2827" t="s">
        <v>595</v>
      </c>
      <c r="F2827" t="s">
        <v>7683</v>
      </c>
      <c r="G2827" t="s">
        <v>595</v>
      </c>
      <c r="H2827" t="s">
        <v>7683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7531</v>
      </c>
      <c r="D2828" t="s">
        <v>595</v>
      </c>
      <c r="F2828" t="s">
        <v>7684</v>
      </c>
      <c r="G2828" t="s">
        <v>595</v>
      </c>
      <c r="H2828" t="s">
        <v>7684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7531</v>
      </c>
      <c r="D2829" t="s">
        <v>595</v>
      </c>
      <c r="F2829" t="s">
        <v>7685</v>
      </c>
      <c r="G2829" t="s">
        <v>595</v>
      </c>
      <c r="H2829" t="s">
        <v>7685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7531</v>
      </c>
      <c r="D2830" t="s">
        <v>595</v>
      </c>
      <c r="F2830" t="s">
        <v>7686</v>
      </c>
      <c r="G2830" t="s">
        <v>595</v>
      </c>
      <c r="H2830" t="s">
        <v>7686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7531</v>
      </c>
      <c r="D2831" t="s">
        <v>595</v>
      </c>
      <c r="F2831" t="s">
        <v>7687</v>
      </c>
      <c r="G2831" t="s">
        <v>595</v>
      </c>
      <c r="H2831" t="s">
        <v>7687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7531</v>
      </c>
      <c r="D2832" t="s">
        <v>595</v>
      </c>
      <c r="F2832" t="s">
        <v>7688</v>
      </c>
      <c r="G2832" t="s">
        <v>595</v>
      </c>
      <c r="H2832" t="s">
        <v>7688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7531</v>
      </c>
      <c r="D2833" t="s">
        <v>595</v>
      </c>
      <c r="F2833" t="s">
        <v>7689</v>
      </c>
      <c r="G2833" t="s">
        <v>595</v>
      </c>
      <c r="H2833" t="s">
        <v>7689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7531</v>
      </c>
      <c r="D2834" t="s">
        <v>595</v>
      </c>
      <c r="F2834" t="s">
        <v>7690</v>
      </c>
      <c r="G2834" t="s">
        <v>595</v>
      </c>
      <c r="H2834" t="s">
        <v>7690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7531</v>
      </c>
      <c r="D2835" t="s">
        <v>595</v>
      </c>
      <c r="F2835" t="s">
        <v>7691</v>
      </c>
      <c r="G2835" t="s">
        <v>595</v>
      </c>
      <c r="H2835" t="s">
        <v>7691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7531</v>
      </c>
      <c r="D2836" t="s">
        <v>595</v>
      </c>
      <c r="F2836" t="s">
        <v>7692</v>
      </c>
      <c r="G2836" t="s">
        <v>595</v>
      </c>
      <c r="H2836" t="s">
        <v>7692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7531</v>
      </c>
      <c r="D2837" t="s">
        <v>595</v>
      </c>
      <c r="F2837" t="s">
        <v>7693</v>
      </c>
      <c r="G2837" t="s">
        <v>595</v>
      </c>
      <c r="H2837" t="s">
        <v>7693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7531</v>
      </c>
      <c r="D2838" t="s">
        <v>595</v>
      </c>
      <c r="F2838" t="s">
        <v>7694</v>
      </c>
      <c r="G2838" t="s">
        <v>595</v>
      </c>
      <c r="H2838" t="s">
        <v>7694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7531</v>
      </c>
      <c r="D2839" t="s">
        <v>595</v>
      </c>
      <c r="F2839" t="s">
        <v>7695</v>
      </c>
      <c r="G2839" t="s">
        <v>595</v>
      </c>
      <c r="H2839" t="s">
        <v>7695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7531</v>
      </c>
      <c r="D2840" t="s">
        <v>595</v>
      </c>
      <c r="F2840" t="s">
        <v>7696</v>
      </c>
      <c r="G2840" t="s">
        <v>595</v>
      </c>
      <c r="H2840" t="s">
        <v>7696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7531</v>
      </c>
      <c r="D2841" t="s">
        <v>595</v>
      </c>
      <c r="F2841" t="s">
        <v>7697</v>
      </c>
      <c r="G2841" t="s">
        <v>595</v>
      </c>
      <c r="H2841" t="s">
        <v>7697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7531</v>
      </c>
      <c r="D2842" t="s">
        <v>595</v>
      </c>
      <c r="F2842" t="s">
        <v>7698</v>
      </c>
      <c r="G2842" t="s">
        <v>595</v>
      </c>
      <c r="H2842" t="s">
        <v>7698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7531</v>
      </c>
      <c r="D2843" t="s">
        <v>595</v>
      </c>
      <c r="F2843" t="s">
        <v>7699</v>
      </c>
      <c r="G2843" t="s">
        <v>595</v>
      </c>
      <c r="H2843" t="s">
        <v>7699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7531</v>
      </c>
      <c r="D2844" t="s">
        <v>595</v>
      </c>
      <c r="F2844" t="s">
        <v>7700</v>
      </c>
      <c r="G2844" t="s">
        <v>595</v>
      </c>
      <c r="H2844" t="s">
        <v>7700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7531</v>
      </c>
      <c r="D2845" t="s">
        <v>595</v>
      </c>
      <c r="F2845" t="s">
        <v>7701</v>
      </c>
      <c r="G2845" t="s">
        <v>595</v>
      </c>
      <c r="H2845" t="s">
        <v>7701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7531</v>
      </c>
      <c r="D2846" t="s">
        <v>595</v>
      </c>
      <c r="F2846" t="s">
        <v>7702</v>
      </c>
      <c r="G2846" t="s">
        <v>595</v>
      </c>
      <c r="H2846" t="s">
        <v>7702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7531</v>
      </c>
      <c r="D2847" t="s">
        <v>595</v>
      </c>
      <c r="F2847" t="s">
        <v>7703</v>
      </c>
      <c r="G2847" t="s">
        <v>595</v>
      </c>
      <c r="H2847" t="s">
        <v>7703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7531</v>
      </c>
      <c r="D2848" t="s">
        <v>2775</v>
      </c>
      <c r="F2848" t="s">
        <v>7534</v>
      </c>
      <c r="G2848" t="s">
        <v>2775</v>
      </c>
      <c r="H2848" t="s">
        <v>7534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7531</v>
      </c>
      <c r="D2849" t="s">
        <v>2775</v>
      </c>
      <c r="F2849" t="s">
        <v>7535</v>
      </c>
      <c r="G2849" t="s">
        <v>2775</v>
      </c>
      <c r="H2849" t="s">
        <v>7535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7531</v>
      </c>
      <c r="D2850" t="s">
        <v>2775</v>
      </c>
      <c r="F2850" t="s">
        <v>7536</v>
      </c>
      <c r="G2850" t="s">
        <v>2775</v>
      </c>
      <c r="H2850" t="s">
        <v>7536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7531</v>
      </c>
      <c r="D2851" t="s">
        <v>2775</v>
      </c>
      <c r="F2851" t="s">
        <v>7537</v>
      </c>
      <c r="G2851" t="s">
        <v>2775</v>
      </c>
      <c r="H2851" t="s">
        <v>7537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7531</v>
      </c>
      <c r="D2852" t="s">
        <v>2775</v>
      </c>
      <c r="F2852" t="s">
        <v>7538</v>
      </c>
      <c r="G2852" t="s">
        <v>2775</v>
      </c>
      <c r="H2852" t="s">
        <v>7538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7531</v>
      </c>
      <c r="D2853" t="s">
        <v>2775</v>
      </c>
      <c r="F2853" t="s">
        <v>7539</v>
      </c>
      <c r="G2853" t="s">
        <v>2775</v>
      </c>
      <c r="H2853" t="s">
        <v>7539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7531</v>
      </c>
      <c r="D2854" t="s">
        <v>2775</v>
      </c>
      <c r="F2854" t="s">
        <v>7540</v>
      </c>
      <c r="G2854" t="s">
        <v>2775</v>
      </c>
      <c r="H2854" t="s">
        <v>7540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7531</v>
      </c>
      <c r="D2855" t="s">
        <v>2775</v>
      </c>
      <c r="F2855" t="s">
        <v>7542</v>
      </c>
      <c r="G2855" t="s">
        <v>2775</v>
      </c>
      <c r="H2855" t="s">
        <v>7542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7531</v>
      </c>
      <c r="D2856" t="s">
        <v>2775</v>
      </c>
      <c r="F2856" t="s">
        <v>7544</v>
      </c>
      <c r="G2856" t="s">
        <v>2775</v>
      </c>
      <c r="H2856" t="s">
        <v>7544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7531</v>
      </c>
      <c r="D2857" t="s">
        <v>2775</v>
      </c>
      <c r="F2857" t="s">
        <v>7545</v>
      </c>
      <c r="G2857" t="s">
        <v>2775</v>
      </c>
      <c r="H2857" t="s">
        <v>7545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7531</v>
      </c>
      <c r="D2858" t="s">
        <v>2775</v>
      </c>
      <c r="F2858" t="s">
        <v>7548</v>
      </c>
      <c r="G2858" t="s">
        <v>2775</v>
      </c>
      <c r="H2858" t="s">
        <v>7548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7531</v>
      </c>
      <c r="D2859" t="s">
        <v>2775</v>
      </c>
      <c r="F2859" t="s">
        <v>7551</v>
      </c>
      <c r="G2859" t="s">
        <v>2775</v>
      </c>
      <c r="H2859" t="s">
        <v>7551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7531</v>
      </c>
      <c r="D2860" t="s">
        <v>2775</v>
      </c>
      <c r="F2860" t="s">
        <v>7553</v>
      </c>
      <c r="G2860" t="s">
        <v>2775</v>
      </c>
      <c r="H2860" t="s">
        <v>7553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7531</v>
      </c>
      <c r="D2861" t="s">
        <v>2775</v>
      </c>
      <c r="F2861" t="s">
        <v>7555</v>
      </c>
      <c r="G2861" t="s">
        <v>2775</v>
      </c>
      <c r="H2861" t="s">
        <v>7555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7531</v>
      </c>
      <c r="D2862" t="s">
        <v>2775</v>
      </c>
      <c r="F2862" t="s">
        <v>7557</v>
      </c>
      <c r="G2862" t="s">
        <v>2775</v>
      </c>
      <c r="H2862" t="s">
        <v>7557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7531</v>
      </c>
      <c r="D2863" t="s">
        <v>2775</v>
      </c>
      <c r="F2863" t="s">
        <v>7559</v>
      </c>
      <c r="G2863" t="s">
        <v>2775</v>
      </c>
      <c r="H2863" t="s">
        <v>7559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7531</v>
      </c>
      <c r="D2864" t="s">
        <v>2775</v>
      </c>
      <c r="F2864" t="s">
        <v>7560</v>
      </c>
      <c r="G2864" t="s">
        <v>2775</v>
      </c>
      <c r="H2864" t="s">
        <v>7560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7531</v>
      </c>
      <c r="D2865" t="s">
        <v>2775</v>
      </c>
      <c r="F2865" t="s">
        <v>7562</v>
      </c>
      <c r="G2865" t="s">
        <v>2775</v>
      </c>
      <c r="H2865" t="s">
        <v>7562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7531</v>
      </c>
      <c r="D2866" t="s">
        <v>2775</v>
      </c>
      <c r="F2866" t="s">
        <v>7564</v>
      </c>
      <c r="G2866" t="s">
        <v>2775</v>
      </c>
      <c r="H2866" t="s">
        <v>7564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7531</v>
      </c>
      <c r="D2867" t="s">
        <v>2775</v>
      </c>
      <c r="F2867" t="s">
        <v>7567</v>
      </c>
      <c r="G2867" t="s">
        <v>2775</v>
      </c>
      <c r="H2867" t="s">
        <v>7567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7531</v>
      </c>
      <c r="D2868" t="s">
        <v>2775</v>
      </c>
      <c r="F2868" t="s">
        <v>7569</v>
      </c>
      <c r="G2868" t="s">
        <v>2775</v>
      </c>
      <c r="H2868" t="s">
        <v>7569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7531</v>
      </c>
      <c r="D2869" t="s">
        <v>2775</v>
      </c>
      <c r="F2869" t="s">
        <v>7572</v>
      </c>
      <c r="G2869" t="s">
        <v>2775</v>
      </c>
      <c r="H2869" t="s">
        <v>7572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7531</v>
      </c>
      <c r="D2870" t="s">
        <v>2775</v>
      </c>
      <c r="F2870" t="s">
        <v>7575</v>
      </c>
      <c r="G2870" t="s">
        <v>2775</v>
      </c>
      <c r="H2870" t="s">
        <v>7575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7531</v>
      </c>
      <c r="D2871" t="s">
        <v>2775</v>
      </c>
      <c r="F2871" t="s">
        <v>7577</v>
      </c>
      <c r="G2871" t="s">
        <v>2775</v>
      </c>
      <c r="H2871" t="s">
        <v>7577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7531</v>
      </c>
      <c r="D2872" t="s">
        <v>2775</v>
      </c>
      <c r="F2872" t="s">
        <v>7578</v>
      </c>
      <c r="G2872" t="s">
        <v>2775</v>
      </c>
      <c r="H2872" t="s">
        <v>7578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7531</v>
      </c>
      <c r="D2873" t="s">
        <v>2775</v>
      </c>
      <c r="F2873" t="s">
        <v>7580</v>
      </c>
      <c r="G2873" t="s">
        <v>2775</v>
      </c>
      <c r="H2873" t="s">
        <v>7580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7531</v>
      </c>
      <c r="D2874" t="s">
        <v>2775</v>
      </c>
      <c r="F2874" t="s">
        <v>7581</v>
      </c>
      <c r="G2874" t="s">
        <v>2775</v>
      </c>
      <c r="H2874" t="s">
        <v>7581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7531</v>
      </c>
      <c r="D2875" t="s">
        <v>2775</v>
      </c>
      <c r="F2875" t="s">
        <v>7584</v>
      </c>
      <c r="G2875" t="s">
        <v>2775</v>
      </c>
      <c r="H2875" t="s">
        <v>7584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7531</v>
      </c>
      <c r="D2876" t="s">
        <v>2775</v>
      </c>
      <c r="F2876" t="s">
        <v>7585</v>
      </c>
      <c r="G2876" t="s">
        <v>2775</v>
      </c>
      <c r="H2876" t="s">
        <v>7585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7531</v>
      </c>
      <c r="D2877" t="s">
        <v>2775</v>
      </c>
      <c r="F2877" t="s">
        <v>7586</v>
      </c>
      <c r="G2877" t="s">
        <v>2775</v>
      </c>
      <c r="H2877" t="s">
        <v>7586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7531</v>
      </c>
      <c r="D2878" t="s">
        <v>2775</v>
      </c>
      <c r="F2878" t="s">
        <v>7589</v>
      </c>
      <c r="G2878" t="s">
        <v>2775</v>
      </c>
      <c r="H2878" t="s">
        <v>7589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7531</v>
      </c>
      <c r="D2879" t="s">
        <v>2775</v>
      </c>
      <c r="F2879" t="s">
        <v>7591</v>
      </c>
      <c r="G2879" t="s">
        <v>2775</v>
      </c>
      <c r="H2879" t="s">
        <v>7591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7531</v>
      </c>
      <c r="D2880" t="s">
        <v>2775</v>
      </c>
      <c r="F2880" t="s">
        <v>7592</v>
      </c>
      <c r="G2880" t="s">
        <v>2775</v>
      </c>
      <c r="H2880" t="s">
        <v>7592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7531</v>
      </c>
      <c r="D2881" t="s">
        <v>2775</v>
      </c>
      <c r="F2881" t="s">
        <v>7595</v>
      </c>
      <c r="G2881" t="s">
        <v>2775</v>
      </c>
      <c r="H2881" t="s">
        <v>7595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7531</v>
      </c>
      <c r="D2882" t="s">
        <v>2775</v>
      </c>
      <c r="F2882" t="s">
        <v>7598</v>
      </c>
      <c r="G2882" t="s">
        <v>2775</v>
      </c>
      <c r="H2882" t="s">
        <v>7598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7531</v>
      </c>
      <c r="D2883" t="s">
        <v>2775</v>
      </c>
      <c r="F2883" t="s">
        <v>7600</v>
      </c>
      <c r="G2883" t="s">
        <v>2775</v>
      </c>
      <c r="H2883" t="s">
        <v>7600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7531</v>
      </c>
      <c r="D2884" t="s">
        <v>2775</v>
      </c>
      <c r="F2884" t="s">
        <v>7601</v>
      </c>
      <c r="G2884" t="s">
        <v>2775</v>
      </c>
      <c r="H2884" t="s">
        <v>7601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7531</v>
      </c>
      <c r="D2885" t="s">
        <v>2775</v>
      </c>
      <c r="F2885" t="s">
        <v>7602</v>
      </c>
      <c r="G2885" t="s">
        <v>2775</v>
      </c>
      <c r="H2885" t="s">
        <v>7602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7531</v>
      </c>
      <c r="D2886" t="s">
        <v>2775</v>
      </c>
      <c r="F2886" t="s">
        <v>7603</v>
      </c>
      <c r="G2886" t="s">
        <v>2775</v>
      </c>
      <c r="H2886" t="s">
        <v>7603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7531</v>
      </c>
      <c r="D2887" t="s">
        <v>2775</v>
      </c>
      <c r="F2887" t="s">
        <v>7604</v>
      </c>
      <c r="G2887" t="s">
        <v>2775</v>
      </c>
      <c r="H2887" t="s">
        <v>7604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7531</v>
      </c>
      <c r="D2888" t="s">
        <v>2775</v>
      </c>
      <c r="F2888" t="s">
        <v>7605</v>
      </c>
      <c r="G2888" t="s">
        <v>2775</v>
      </c>
      <c r="H2888" t="s">
        <v>7605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7531</v>
      </c>
      <c r="D2889" t="s">
        <v>2775</v>
      </c>
      <c r="F2889" t="s">
        <v>7606</v>
      </c>
      <c r="G2889" t="s">
        <v>2775</v>
      </c>
      <c r="H2889" t="s">
        <v>7606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7531</v>
      </c>
      <c r="D2890" t="s">
        <v>2775</v>
      </c>
      <c r="F2890" t="s">
        <v>7609</v>
      </c>
      <c r="G2890" t="s">
        <v>2775</v>
      </c>
      <c r="H2890" t="s">
        <v>7609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7531</v>
      </c>
      <c r="D2891" t="s">
        <v>2775</v>
      </c>
      <c r="F2891" t="s">
        <v>7611</v>
      </c>
      <c r="G2891" t="s">
        <v>2775</v>
      </c>
      <c r="H2891" t="s">
        <v>7611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7531</v>
      </c>
      <c r="D2892" t="s">
        <v>2775</v>
      </c>
      <c r="F2892" t="s">
        <v>7612</v>
      </c>
      <c r="G2892" t="s">
        <v>2775</v>
      </c>
      <c r="H2892" t="s">
        <v>7612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7531</v>
      </c>
      <c r="D2893" t="s">
        <v>2775</v>
      </c>
      <c r="F2893" t="s">
        <v>7613</v>
      </c>
      <c r="G2893" t="s">
        <v>2775</v>
      </c>
      <c r="H2893" t="s">
        <v>7613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7531</v>
      </c>
      <c r="D2894" t="s">
        <v>2775</v>
      </c>
      <c r="F2894" t="s">
        <v>7615</v>
      </c>
      <c r="G2894" t="s">
        <v>2775</v>
      </c>
      <c r="H2894" t="s">
        <v>7615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7531</v>
      </c>
      <c r="D2895" t="s">
        <v>2775</v>
      </c>
      <c r="F2895" t="s">
        <v>7617</v>
      </c>
      <c r="G2895" t="s">
        <v>2775</v>
      </c>
      <c r="H2895" t="s">
        <v>7617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7531</v>
      </c>
      <c r="D2896" t="s">
        <v>2775</v>
      </c>
      <c r="F2896" t="s">
        <v>7618</v>
      </c>
      <c r="G2896" t="s">
        <v>2775</v>
      </c>
      <c r="H2896" t="s">
        <v>7618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7531</v>
      </c>
      <c r="D2897" t="s">
        <v>2775</v>
      </c>
      <c r="F2897" t="s">
        <v>7620</v>
      </c>
      <c r="G2897" t="s">
        <v>2775</v>
      </c>
      <c r="H2897" t="s">
        <v>7620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7531</v>
      </c>
      <c r="D2898" t="s">
        <v>2775</v>
      </c>
      <c r="F2898" t="s">
        <v>7621</v>
      </c>
      <c r="G2898" t="s">
        <v>2775</v>
      </c>
      <c r="H2898" t="s">
        <v>7621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7531</v>
      </c>
      <c r="D2899" t="s">
        <v>2775</v>
      </c>
      <c r="F2899" t="s">
        <v>7622</v>
      </c>
      <c r="G2899" t="s">
        <v>2775</v>
      </c>
      <c r="H2899" t="s">
        <v>7622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7531</v>
      </c>
      <c r="D2900" t="s">
        <v>2775</v>
      </c>
      <c r="F2900" t="s">
        <v>7623</v>
      </c>
      <c r="G2900" t="s">
        <v>2775</v>
      </c>
      <c r="H2900" t="s">
        <v>7623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7531</v>
      </c>
      <c r="D2901" t="s">
        <v>2775</v>
      </c>
      <c r="F2901" t="s">
        <v>7624</v>
      </c>
      <c r="G2901" t="s">
        <v>2775</v>
      </c>
      <c r="H2901" t="s">
        <v>7624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7531</v>
      </c>
      <c r="D2902" t="s">
        <v>2775</v>
      </c>
      <c r="F2902" t="s">
        <v>7625</v>
      </c>
      <c r="G2902" t="s">
        <v>2775</v>
      </c>
      <c r="H2902" t="s">
        <v>7625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7531</v>
      </c>
      <c r="D2903" t="s">
        <v>2775</v>
      </c>
      <c r="F2903" t="s">
        <v>7628</v>
      </c>
      <c r="G2903" t="s">
        <v>2775</v>
      </c>
      <c r="H2903" t="s">
        <v>7628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7531</v>
      </c>
      <c r="D2904" t="s">
        <v>2775</v>
      </c>
      <c r="F2904" t="s">
        <v>7629</v>
      </c>
      <c r="G2904" t="s">
        <v>2775</v>
      </c>
      <c r="H2904" t="s">
        <v>7629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7531</v>
      </c>
      <c r="D2905" t="s">
        <v>2775</v>
      </c>
      <c r="F2905" t="s">
        <v>7630</v>
      </c>
      <c r="G2905" t="s">
        <v>2775</v>
      </c>
      <c r="H2905" t="s">
        <v>7630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7531</v>
      </c>
      <c r="D2906" t="s">
        <v>2775</v>
      </c>
      <c r="F2906" t="s">
        <v>7631</v>
      </c>
      <c r="G2906" t="s">
        <v>2775</v>
      </c>
      <c r="H2906" t="s">
        <v>7631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7531</v>
      </c>
      <c r="D2907" t="s">
        <v>2775</v>
      </c>
      <c r="F2907" t="s">
        <v>7632</v>
      </c>
      <c r="G2907" t="s">
        <v>2775</v>
      </c>
      <c r="H2907" t="s">
        <v>7632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7531</v>
      </c>
      <c r="D2908" t="s">
        <v>2775</v>
      </c>
      <c r="F2908" t="s">
        <v>7633</v>
      </c>
      <c r="G2908" t="s">
        <v>2775</v>
      </c>
      <c r="H2908" t="s">
        <v>7633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7531</v>
      </c>
      <c r="D2909" t="s">
        <v>2775</v>
      </c>
      <c r="F2909" t="s">
        <v>7635</v>
      </c>
      <c r="G2909" t="s">
        <v>2775</v>
      </c>
      <c r="H2909" t="s">
        <v>7635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7531</v>
      </c>
      <c r="D2910" t="s">
        <v>2775</v>
      </c>
      <c r="F2910" t="s">
        <v>7636</v>
      </c>
      <c r="G2910" t="s">
        <v>2775</v>
      </c>
      <c r="H2910" t="s">
        <v>7636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7531</v>
      </c>
      <c r="D2911" t="s">
        <v>2775</v>
      </c>
      <c r="F2911" t="s">
        <v>7639</v>
      </c>
      <c r="G2911" t="s">
        <v>2775</v>
      </c>
      <c r="H2911" t="s">
        <v>7639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7531</v>
      </c>
      <c r="D2912" t="s">
        <v>2775</v>
      </c>
      <c r="F2912" t="s">
        <v>7640</v>
      </c>
      <c r="G2912" t="s">
        <v>2775</v>
      </c>
      <c r="H2912" t="s">
        <v>7640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7531</v>
      </c>
      <c r="D2913" t="s">
        <v>2775</v>
      </c>
      <c r="F2913" t="s">
        <v>7641</v>
      </c>
      <c r="G2913" t="s">
        <v>2775</v>
      </c>
      <c r="H2913" t="s">
        <v>7641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7531</v>
      </c>
      <c r="D2914" t="s">
        <v>2775</v>
      </c>
      <c r="F2914" t="s">
        <v>7644</v>
      </c>
      <c r="G2914" t="s">
        <v>2775</v>
      </c>
      <c r="H2914" t="s">
        <v>7644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7531</v>
      </c>
      <c r="D2915" t="s">
        <v>2775</v>
      </c>
      <c r="F2915" t="s">
        <v>7647</v>
      </c>
      <c r="G2915" t="s">
        <v>2775</v>
      </c>
      <c r="H2915" t="s">
        <v>7647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7531</v>
      </c>
      <c r="D2916" t="s">
        <v>2775</v>
      </c>
      <c r="F2916" t="s">
        <v>7650</v>
      </c>
      <c r="G2916" t="s">
        <v>2775</v>
      </c>
      <c r="H2916" t="s">
        <v>7650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7531</v>
      </c>
      <c r="D2917" t="s">
        <v>2775</v>
      </c>
      <c r="F2917" t="s">
        <v>7651</v>
      </c>
      <c r="G2917" t="s">
        <v>2775</v>
      </c>
      <c r="H2917" t="s">
        <v>7651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7531</v>
      </c>
      <c r="D2918" t="s">
        <v>2775</v>
      </c>
      <c r="F2918" t="s">
        <v>7654</v>
      </c>
      <c r="G2918" t="s">
        <v>2775</v>
      </c>
      <c r="H2918" t="s">
        <v>7654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7531</v>
      </c>
      <c r="D2919" t="s">
        <v>2775</v>
      </c>
      <c r="F2919" t="s">
        <v>7656</v>
      </c>
      <c r="G2919" t="s">
        <v>2775</v>
      </c>
      <c r="H2919" t="s">
        <v>7656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7531</v>
      </c>
      <c r="D2920" t="s">
        <v>2775</v>
      </c>
      <c r="F2920" t="s">
        <v>7659</v>
      </c>
      <c r="G2920" t="s">
        <v>2775</v>
      </c>
      <c r="H2920" t="s">
        <v>7659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7531</v>
      </c>
      <c r="D2921" t="s">
        <v>2775</v>
      </c>
      <c r="F2921" t="s">
        <v>7660</v>
      </c>
      <c r="G2921" t="s">
        <v>2775</v>
      </c>
      <c r="H2921" t="s">
        <v>7660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7531</v>
      </c>
      <c r="D2922" t="s">
        <v>2775</v>
      </c>
      <c r="F2922" t="s">
        <v>7663</v>
      </c>
      <c r="G2922" t="s">
        <v>2775</v>
      </c>
      <c r="H2922" t="s">
        <v>7663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7531</v>
      </c>
      <c r="D2923" t="s">
        <v>2775</v>
      </c>
      <c r="F2923" t="s">
        <v>7664</v>
      </c>
      <c r="G2923" t="s">
        <v>2775</v>
      </c>
      <c r="H2923" t="s">
        <v>7664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7531</v>
      </c>
      <c r="D2924" t="s">
        <v>2775</v>
      </c>
      <c r="F2924" t="s">
        <v>7665</v>
      </c>
      <c r="G2924" t="s">
        <v>2775</v>
      </c>
      <c r="H2924" t="s">
        <v>7665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7531</v>
      </c>
      <c r="D2925" t="s">
        <v>2775</v>
      </c>
      <c r="F2925" t="s">
        <v>7666</v>
      </c>
      <c r="G2925" t="s">
        <v>2775</v>
      </c>
      <c r="H2925" t="s">
        <v>7666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7531</v>
      </c>
      <c r="D2926" t="s">
        <v>2775</v>
      </c>
      <c r="F2926" t="s">
        <v>7669</v>
      </c>
      <c r="G2926" t="s">
        <v>2775</v>
      </c>
      <c r="H2926" t="s">
        <v>7669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7531</v>
      </c>
      <c r="D2927" t="s">
        <v>2775</v>
      </c>
      <c r="F2927" t="s">
        <v>7670</v>
      </c>
      <c r="G2927" t="s">
        <v>2775</v>
      </c>
      <c r="H2927" t="s">
        <v>7670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7531</v>
      </c>
      <c r="D2928" t="s">
        <v>2775</v>
      </c>
      <c r="F2928" t="s">
        <v>7672</v>
      </c>
      <c r="G2928" t="s">
        <v>2775</v>
      </c>
      <c r="H2928" t="s">
        <v>7672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7531</v>
      </c>
      <c r="D2929" t="s">
        <v>2775</v>
      </c>
      <c r="F2929" t="s">
        <v>7673</v>
      </c>
      <c r="G2929" t="s">
        <v>2775</v>
      </c>
      <c r="H2929" t="s">
        <v>7673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7531</v>
      </c>
      <c r="D2930" t="s">
        <v>2775</v>
      </c>
      <c r="F2930" t="s">
        <v>7676</v>
      </c>
      <c r="G2930" t="s">
        <v>2775</v>
      </c>
      <c r="H2930" t="s">
        <v>7676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7531</v>
      </c>
      <c r="D2931" t="s">
        <v>2775</v>
      </c>
      <c r="F2931" t="s">
        <v>7678</v>
      </c>
      <c r="G2931" t="s">
        <v>2775</v>
      </c>
      <c r="H2931" t="s">
        <v>7678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7531</v>
      </c>
      <c r="D2932" t="s">
        <v>2775</v>
      </c>
      <c r="F2932" t="s">
        <v>7680</v>
      </c>
      <c r="G2932" t="s">
        <v>2775</v>
      </c>
      <c r="H2932" t="s">
        <v>7680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7531</v>
      </c>
      <c r="D2933" t="s">
        <v>2775</v>
      </c>
      <c r="F2933" t="s">
        <v>7681</v>
      </c>
      <c r="G2933" t="s">
        <v>2775</v>
      </c>
      <c r="H2933" t="s">
        <v>7681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7531</v>
      </c>
      <c r="D2934" t="s">
        <v>2775</v>
      </c>
      <c r="F2934" t="s">
        <v>7685</v>
      </c>
      <c r="G2934" t="s">
        <v>2775</v>
      </c>
      <c r="H2934" t="s">
        <v>7685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7531</v>
      </c>
      <c r="D2935" t="s">
        <v>2775</v>
      </c>
      <c r="F2935" t="s">
        <v>7690</v>
      </c>
      <c r="G2935" t="s">
        <v>2775</v>
      </c>
      <c r="H2935" t="s">
        <v>7690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7531</v>
      </c>
      <c r="D2936" t="s">
        <v>2775</v>
      </c>
      <c r="F2936" t="s">
        <v>7691</v>
      </c>
      <c r="G2936" t="s">
        <v>2775</v>
      </c>
      <c r="H2936" t="s">
        <v>7691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7531</v>
      </c>
      <c r="D2937" t="s">
        <v>2775</v>
      </c>
      <c r="F2937" t="s">
        <v>7692</v>
      </c>
      <c r="G2937" t="s">
        <v>2775</v>
      </c>
      <c r="H2937" t="s">
        <v>7692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7531</v>
      </c>
      <c r="D2938" t="s">
        <v>2775</v>
      </c>
      <c r="F2938" t="s">
        <v>7693</v>
      </c>
      <c r="G2938" t="s">
        <v>2775</v>
      </c>
      <c r="H2938" t="s">
        <v>7693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7531</v>
      </c>
      <c r="D2939" t="s">
        <v>2775</v>
      </c>
      <c r="F2939" t="s">
        <v>7695</v>
      </c>
      <c r="G2939" t="s">
        <v>2775</v>
      </c>
      <c r="H2939" t="s">
        <v>7695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7531</v>
      </c>
      <c r="D2940" t="s">
        <v>2775</v>
      </c>
      <c r="F2940" t="s">
        <v>7696</v>
      </c>
      <c r="G2940" t="s">
        <v>2775</v>
      </c>
      <c r="H2940" t="s">
        <v>7696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7531</v>
      </c>
      <c r="D2941" t="s">
        <v>2775</v>
      </c>
      <c r="F2941" t="s">
        <v>7697</v>
      </c>
      <c r="G2941" t="s">
        <v>2775</v>
      </c>
      <c r="H2941" t="s">
        <v>7697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7531</v>
      </c>
      <c r="D2942" t="s">
        <v>2775</v>
      </c>
      <c r="F2942" t="s">
        <v>7698</v>
      </c>
      <c r="G2942" t="s">
        <v>2775</v>
      </c>
      <c r="H2942" t="s">
        <v>7698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7531</v>
      </c>
      <c r="D2943" t="s">
        <v>2775</v>
      </c>
      <c r="F2943" t="s">
        <v>7701</v>
      </c>
      <c r="G2943" t="s">
        <v>2775</v>
      </c>
      <c r="H2943" t="s">
        <v>7701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7531</v>
      </c>
      <c r="D2944" t="s">
        <v>2775</v>
      </c>
      <c r="F2944" t="s">
        <v>7702</v>
      </c>
      <c r="G2944" t="s">
        <v>2775</v>
      </c>
      <c r="H2944" t="s">
        <v>7702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7704</v>
      </c>
      <c r="C2945" t="s">
        <v>7705</v>
      </c>
      <c r="D2945" t="s">
        <v>595</v>
      </c>
      <c r="E2945" t="s">
        <v>7706</v>
      </c>
      <c r="F2945" t="s">
        <v>7707</v>
      </c>
      <c r="G2945" t="s">
        <v>595</v>
      </c>
      <c r="H2945" t="s">
        <v>7708</v>
      </c>
      <c r="I2945" t="s">
        <v>733</v>
      </c>
      <c r="J2945">
        <v>979004453.73020959</v>
      </c>
      <c r="K2945">
        <v>0</v>
      </c>
      <c r="L2945" t="s">
        <v>7709</v>
      </c>
      <c r="M2945" t="s">
        <v>7710</v>
      </c>
    </row>
    <row r="2946" spans="1:13" x14ac:dyDescent="0.4">
      <c r="A2946">
        <v>210001036</v>
      </c>
      <c r="B2946" t="s">
        <v>7704</v>
      </c>
      <c r="C2946" t="s">
        <v>7705</v>
      </c>
      <c r="D2946" t="s">
        <v>595</v>
      </c>
      <c r="E2946" t="s">
        <v>7711</v>
      </c>
      <c r="F2946" t="s">
        <v>7712</v>
      </c>
      <c r="G2946" t="s">
        <v>595</v>
      </c>
      <c r="H2946" t="s">
        <v>7713</v>
      </c>
      <c r="I2946" t="s">
        <v>853</v>
      </c>
      <c r="J2946">
        <v>13176617999.86821</v>
      </c>
      <c r="K2946">
        <v>6.2759999999999998</v>
      </c>
      <c r="L2946" t="s">
        <v>7714</v>
      </c>
      <c r="M2946" t="s">
        <v>7715</v>
      </c>
    </row>
    <row r="2947" spans="1:13" x14ac:dyDescent="0.4">
      <c r="A2947">
        <v>210001036</v>
      </c>
      <c r="B2947" t="s">
        <v>7704</v>
      </c>
      <c r="C2947" t="s">
        <v>7705</v>
      </c>
      <c r="D2947" t="s">
        <v>595</v>
      </c>
      <c r="E2947" t="s">
        <v>7716</v>
      </c>
      <c r="F2947" t="s">
        <v>7717</v>
      </c>
      <c r="G2947" t="s">
        <v>595</v>
      </c>
      <c r="H2947" t="s">
        <v>7718</v>
      </c>
      <c r="I2947" t="s">
        <v>853</v>
      </c>
      <c r="J2947">
        <v>4223274999.9577579</v>
      </c>
      <c r="K2947">
        <v>6.548</v>
      </c>
      <c r="L2947" t="s">
        <v>7719</v>
      </c>
      <c r="M2947" t="s">
        <v>6144</v>
      </c>
    </row>
    <row r="2948" spans="1:13" x14ac:dyDescent="0.4">
      <c r="A2948">
        <v>210001036</v>
      </c>
      <c r="B2948" t="s">
        <v>7704</v>
      </c>
      <c r="C2948" t="s">
        <v>7705</v>
      </c>
      <c r="D2948" t="s">
        <v>595</v>
      </c>
      <c r="E2948" t="s">
        <v>7720</v>
      </c>
      <c r="F2948" t="s">
        <v>7721</v>
      </c>
      <c r="G2948" t="s">
        <v>595</v>
      </c>
      <c r="H2948" t="s">
        <v>7722</v>
      </c>
      <c r="I2948" t="s">
        <v>853</v>
      </c>
      <c r="J2948">
        <v>7601894999.9239664</v>
      </c>
      <c r="K2948">
        <v>6.3879999999999999</v>
      </c>
      <c r="L2948" t="s">
        <v>7723</v>
      </c>
      <c r="M2948" t="s">
        <v>7724</v>
      </c>
    </row>
    <row r="2949" spans="1:13" x14ac:dyDescent="0.4">
      <c r="A2949">
        <v>210001036</v>
      </c>
      <c r="B2949" t="s">
        <v>7704</v>
      </c>
      <c r="C2949" t="s">
        <v>7705</v>
      </c>
      <c r="D2949" t="s">
        <v>595</v>
      </c>
      <c r="E2949" t="s">
        <v>7725</v>
      </c>
      <c r="F2949" t="s">
        <v>7726</v>
      </c>
      <c r="G2949" t="s">
        <v>595</v>
      </c>
      <c r="H2949" t="s">
        <v>7718</v>
      </c>
      <c r="I2949" t="s">
        <v>853</v>
      </c>
      <c r="J2949">
        <v>3716481999.9628272</v>
      </c>
      <c r="K2949">
        <v>6.25</v>
      </c>
      <c r="L2949" t="s">
        <v>7719</v>
      </c>
      <c r="M2949" t="s">
        <v>6144</v>
      </c>
    </row>
    <row r="2950" spans="1:13" x14ac:dyDescent="0.4">
      <c r="A2950">
        <v>210001036</v>
      </c>
      <c r="B2950" t="s">
        <v>7704</v>
      </c>
      <c r="C2950" t="s">
        <v>7705</v>
      </c>
      <c r="D2950" t="s">
        <v>595</v>
      </c>
      <c r="E2950" t="s">
        <v>7727</v>
      </c>
      <c r="F2950" t="s">
        <v>7728</v>
      </c>
      <c r="G2950" t="s">
        <v>595</v>
      </c>
      <c r="H2950" t="s">
        <v>7718</v>
      </c>
      <c r="I2950" t="s">
        <v>853</v>
      </c>
      <c r="J2950">
        <v>506792999.99493098</v>
      </c>
      <c r="K2950">
        <v>6.23</v>
      </c>
      <c r="L2950" t="s">
        <v>7719</v>
      </c>
      <c r="M2950" t="s">
        <v>6144</v>
      </c>
    </row>
    <row r="2951" spans="1:13" x14ac:dyDescent="0.4">
      <c r="A2951">
        <v>210001036</v>
      </c>
      <c r="B2951" t="s">
        <v>7704</v>
      </c>
      <c r="C2951" t="s">
        <v>7705</v>
      </c>
      <c r="D2951" t="s">
        <v>595</v>
      </c>
      <c r="E2951" t="s">
        <v>7729</v>
      </c>
      <c r="F2951" t="s">
        <v>7730</v>
      </c>
      <c r="G2951" t="s">
        <v>595</v>
      </c>
      <c r="H2951" t="s">
        <v>7731</v>
      </c>
      <c r="I2951" t="s">
        <v>961</v>
      </c>
      <c r="J2951">
        <v>16269875999.83729</v>
      </c>
      <c r="K2951">
        <v>6.35</v>
      </c>
      <c r="L2951" t="s">
        <v>7732</v>
      </c>
      <c r="M2951" t="s">
        <v>7733</v>
      </c>
    </row>
    <row r="2952" spans="1:13" x14ac:dyDescent="0.4">
      <c r="A2952">
        <v>210001036</v>
      </c>
      <c r="B2952" t="s">
        <v>7704</v>
      </c>
      <c r="C2952" t="s">
        <v>7705</v>
      </c>
      <c r="D2952" t="s">
        <v>595</v>
      </c>
      <c r="E2952" t="s">
        <v>7734</v>
      </c>
      <c r="F2952" t="s">
        <v>7735</v>
      </c>
      <c r="G2952" t="s">
        <v>595</v>
      </c>
      <c r="H2952" t="s">
        <v>7708</v>
      </c>
      <c r="I2952" t="s">
        <v>733</v>
      </c>
      <c r="J2952">
        <v>6045077650.6255426</v>
      </c>
      <c r="K2952">
        <v>0</v>
      </c>
      <c r="L2952" t="s">
        <v>7709</v>
      </c>
      <c r="M2952" t="s">
        <v>7710</v>
      </c>
    </row>
    <row r="2953" spans="1:13" x14ac:dyDescent="0.4">
      <c r="A2953">
        <v>210001046</v>
      </c>
      <c r="B2953" t="s">
        <v>7736</v>
      </c>
      <c r="C2953" t="s">
        <v>7737</v>
      </c>
      <c r="D2953" t="s">
        <v>595</v>
      </c>
      <c r="E2953" t="s">
        <v>7738</v>
      </c>
      <c r="F2953" t="s">
        <v>7739</v>
      </c>
      <c r="G2953" t="s">
        <v>595</v>
      </c>
      <c r="H2953" t="s">
        <v>7740</v>
      </c>
      <c r="I2953" t="s">
        <v>598</v>
      </c>
      <c r="J2953">
        <v>2726923083.1577802</v>
      </c>
      <c r="K2953">
        <v>4.91</v>
      </c>
      <c r="L2953" t="s">
        <v>7741</v>
      </c>
      <c r="M2953" t="s">
        <v>5132</v>
      </c>
    </row>
    <row r="2954" spans="1:13" x14ac:dyDescent="0.4">
      <c r="A2954">
        <v>210001046</v>
      </c>
      <c r="B2954" t="s">
        <v>7736</v>
      </c>
      <c r="C2954" t="s">
        <v>7737</v>
      </c>
      <c r="D2954" t="s">
        <v>595</v>
      </c>
      <c r="E2954" t="s">
        <v>7742</v>
      </c>
      <c r="F2954" t="s">
        <v>7743</v>
      </c>
      <c r="G2954" t="s">
        <v>595</v>
      </c>
      <c r="H2954" t="s">
        <v>7740</v>
      </c>
      <c r="I2954" t="s">
        <v>598</v>
      </c>
      <c r="J2954">
        <v>344529915.31763101</v>
      </c>
      <c r="K2954">
        <v>4.91</v>
      </c>
      <c r="L2954" t="s">
        <v>7741</v>
      </c>
      <c r="M2954" t="s">
        <v>5132</v>
      </c>
    </row>
    <row r="2955" spans="1:13" x14ac:dyDescent="0.4">
      <c r="A2955">
        <v>210001046</v>
      </c>
      <c r="B2955" t="s">
        <v>7736</v>
      </c>
      <c r="C2955" t="s">
        <v>7737</v>
      </c>
      <c r="D2955" t="s">
        <v>595</v>
      </c>
      <c r="E2955" t="s">
        <v>7744</v>
      </c>
      <c r="F2955" t="s">
        <v>7745</v>
      </c>
      <c r="G2955" t="s">
        <v>595</v>
      </c>
      <c r="H2955" t="s">
        <v>7740</v>
      </c>
      <c r="I2955" t="s">
        <v>598</v>
      </c>
      <c r="J2955">
        <v>3543589751.6916299</v>
      </c>
      <c r="K2955">
        <v>7</v>
      </c>
      <c r="L2955" t="s">
        <v>7741</v>
      </c>
      <c r="M2955" t="s">
        <v>7746</v>
      </c>
    </row>
    <row r="2956" spans="1:13" x14ac:dyDescent="0.4">
      <c r="A2956">
        <v>210001046</v>
      </c>
      <c r="B2956" t="s">
        <v>7736</v>
      </c>
      <c r="C2956" t="s">
        <v>7737</v>
      </c>
      <c r="D2956" t="s">
        <v>595</v>
      </c>
      <c r="E2956" t="s">
        <v>7747</v>
      </c>
      <c r="F2956" t="s">
        <v>7748</v>
      </c>
      <c r="G2956" t="s">
        <v>595</v>
      </c>
      <c r="H2956" t="s">
        <v>7740</v>
      </c>
      <c r="I2956" t="s">
        <v>598</v>
      </c>
      <c r="J2956">
        <v>2063760688.4791601</v>
      </c>
      <c r="K2956">
        <v>11.5</v>
      </c>
      <c r="L2956" t="s">
        <v>7741</v>
      </c>
      <c r="M2956" t="s">
        <v>7749</v>
      </c>
    </row>
    <row r="2957" spans="1:13" x14ac:dyDescent="0.4">
      <c r="A2957">
        <v>210001046</v>
      </c>
      <c r="B2957" t="s">
        <v>7736</v>
      </c>
      <c r="C2957" t="s">
        <v>7737</v>
      </c>
      <c r="D2957" t="s">
        <v>2775</v>
      </c>
      <c r="E2957" t="s">
        <v>7750</v>
      </c>
      <c r="F2957" t="s">
        <v>7751</v>
      </c>
      <c r="G2957" t="s">
        <v>2775</v>
      </c>
      <c r="H2957" t="s">
        <v>7751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7752</v>
      </c>
      <c r="D2958" t="s">
        <v>2775</v>
      </c>
      <c r="E2958" t="s">
        <v>7753</v>
      </c>
      <c r="F2958" t="s">
        <v>7754</v>
      </c>
      <c r="G2958" t="s">
        <v>2775</v>
      </c>
      <c r="H2958" t="s">
        <v>7754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7752</v>
      </c>
      <c r="D2959" t="s">
        <v>2775</v>
      </c>
      <c r="E2959" t="s">
        <v>7753</v>
      </c>
      <c r="F2959" t="s">
        <v>7755</v>
      </c>
      <c r="G2959" t="s">
        <v>2775</v>
      </c>
      <c r="H2959" t="s">
        <v>7755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7752</v>
      </c>
      <c r="D2960" t="s">
        <v>2775</v>
      </c>
      <c r="E2960" t="s">
        <v>7753</v>
      </c>
      <c r="F2960" t="s">
        <v>7756</v>
      </c>
      <c r="G2960" t="s">
        <v>2775</v>
      </c>
      <c r="H2960" t="s">
        <v>7756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7752</v>
      </c>
      <c r="D2961" t="s">
        <v>2775</v>
      </c>
      <c r="E2961" t="s">
        <v>7753</v>
      </c>
      <c r="F2961" t="s">
        <v>7757</v>
      </c>
      <c r="G2961" t="s">
        <v>2775</v>
      </c>
      <c r="H2961" t="s">
        <v>7757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7752</v>
      </c>
      <c r="D2962" t="s">
        <v>2775</v>
      </c>
      <c r="E2962" t="s">
        <v>7753</v>
      </c>
      <c r="F2962" t="s">
        <v>7758</v>
      </c>
      <c r="G2962" t="s">
        <v>2775</v>
      </c>
      <c r="H2962" t="s">
        <v>7758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7759</v>
      </c>
      <c r="D2963" t="s">
        <v>595</v>
      </c>
      <c r="E2963" t="s">
        <v>7760</v>
      </c>
      <c r="F2963" t="s">
        <v>7761</v>
      </c>
      <c r="G2963" t="s">
        <v>595</v>
      </c>
      <c r="H2963" t="s">
        <v>7762</v>
      </c>
      <c r="I2963" t="s">
        <v>853</v>
      </c>
      <c r="J2963">
        <v>4791177206.6738567</v>
      </c>
      <c r="K2963">
        <v>5.67</v>
      </c>
      <c r="L2963" t="s">
        <v>7763</v>
      </c>
      <c r="M2963" t="s">
        <v>7764</v>
      </c>
    </row>
    <row r="2964" spans="1:13" x14ac:dyDescent="0.4">
      <c r="A2964">
        <v>210001062</v>
      </c>
      <c r="B2964" t="s">
        <v>2066</v>
      </c>
      <c r="C2964" t="s">
        <v>7759</v>
      </c>
      <c r="D2964" t="s">
        <v>595</v>
      </c>
      <c r="E2964" t="s">
        <v>7765</v>
      </c>
      <c r="F2964" t="s">
        <v>7766</v>
      </c>
      <c r="G2964" t="s">
        <v>595</v>
      </c>
      <c r="H2964" t="s">
        <v>7767</v>
      </c>
      <c r="I2964" t="s">
        <v>853</v>
      </c>
      <c r="J2964">
        <v>1323519686.0606699</v>
      </c>
      <c r="K2964">
        <v>8.66</v>
      </c>
      <c r="L2964" t="s">
        <v>7768</v>
      </c>
      <c r="M2964" t="s">
        <v>7769</v>
      </c>
    </row>
    <row r="2965" spans="1:13" x14ac:dyDescent="0.4">
      <c r="A2965">
        <v>210001062</v>
      </c>
      <c r="B2965" t="s">
        <v>2066</v>
      </c>
      <c r="C2965" t="s">
        <v>7759</v>
      </c>
      <c r="D2965" t="s">
        <v>595</v>
      </c>
      <c r="E2965" t="s">
        <v>7770</v>
      </c>
      <c r="F2965" t="s">
        <v>7771</v>
      </c>
      <c r="G2965" t="s">
        <v>595</v>
      </c>
      <c r="H2965" t="s">
        <v>7772</v>
      </c>
      <c r="I2965" t="s">
        <v>853</v>
      </c>
      <c r="J2965">
        <v>3011472270.954915</v>
      </c>
      <c r="K2965">
        <v>7.2359999999999998</v>
      </c>
      <c r="L2965" t="s">
        <v>7773</v>
      </c>
      <c r="M2965" t="s">
        <v>7774</v>
      </c>
    </row>
    <row r="2966" spans="1:13" x14ac:dyDescent="0.4">
      <c r="A2966">
        <v>210001062</v>
      </c>
      <c r="B2966" t="s">
        <v>2066</v>
      </c>
      <c r="C2966" t="s">
        <v>7759</v>
      </c>
      <c r="D2966" t="s">
        <v>595</v>
      </c>
      <c r="E2966" t="s">
        <v>7775</v>
      </c>
      <c r="F2966" t="s">
        <v>7776</v>
      </c>
      <c r="G2966" t="s">
        <v>595</v>
      </c>
      <c r="H2966" t="s">
        <v>7777</v>
      </c>
      <c r="I2966" t="s">
        <v>853</v>
      </c>
      <c r="J2966">
        <v>3469643434.1726899</v>
      </c>
      <c r="K2966">
        <v>6.476</v>
      </c>
      <c r="L2966" t="s">
        <v>7778</v>
      </c>
      <c r="M2966" t="s">
        <v>7779</v>
      </c>
    </row>
    <row r="2967" spans="1:13" x14ac:dyDescent="0.4">
      <c r="A2967">
        <v>210001062</v>
      </c>
      <c r="B2967" t="s">
        <v>2066</v>
      </c>
      <c r="C2967" t="s">
        <v>7759</v>
      </c>
      <c r="D2967" t="s">
        <v>595</v>
      </c>
      <c r="E2967" t="s">
        <v>7780</v>
      </c>
      <c r="F2967" t="s">
        <v>7781</v>
      </c>
      <c r="G2967" t="s">
        <v>595</v>
      </c>
      <c r="H2967" t="s">
        <v>7782</v>
      </c>
      <c r="I2967" t="s">
        <v>853</v>
      </c>
      <c r="J2967">
        <v>1098608423.3534629</v>
      </c>
      <c r="K2967">
        <v>7.3026999999999997</v>
      </c>
      <c r="L2967" t="s">
        <v>7714</v>
      </c>
      <c r="M2967" t="s">
        <v>7783</v>
      </c>
    </row>
    <row r="2968" spans="1:13" x14ac:dyDescent="0.4">
      <c r="A2968">
        <v>210001062</v>
      </c>
      <c r="B2968" t="s">
        <v>2066</v>
      </c>
      <c r="C2968" t="s">
        <v>7759</v>
      </c>
      <c r="D2968" t="s">
        <v>595</v>
      </c>
      <c r="E2968" t="s">
        <v>7784</v>
      </c>
      <c r="F2968" t="s">
        <v>7785</v>
      </c>
      <c r="G2968" t="s">
        <v>595</v>
      </c>
      <c r="H2968" t="s">
        <v>7786</v>
      </c>
      <c r="I2968" t="s">
        <v>853</v>
      </c>
      <c r="J2968">
        <v>7361376662.2521057</v>
      </c>
      <c r="K2968">
        <v>5.25</v>
      </c>
      <c r="L2968" t="s">
        <v>7787</v>
      </c>
      <c r="M2968" t="s">
        <v>7788</v>
      </c>
    </row>
    <row r="2969" spans="1:13" x14ac:dyDescent="0.4">
      <c r="A2969">
        <v>210001062</v>
      </c>
      <c r="B2969" t="s">
        <v>2066</v>
      </c>
      <c r="C2969" t="s">
        <v>7759</v>
      </c>
      <c r="D2969" t="s">
        <v>595</v>
      </c>
      <c r="E2969" t="s">
        <v>7789</v>
      </c>
      <c r="F2969" t="s">
        <v>7790</v>
      </c>
      <c r="G2969" t="s">
        <v>595</v>
      </c>
      <c r="H2969" t="s">
        <v>7791</v>
      </c>
      <c r="I2969" t="s">
        <v>853</v>
      </c>
      <c r="J2969">
        <v>5019120451.5211191</v>
      </c>
      <c r="K2969">
        <v>6.47</v>
      </c>
      <c r="L2969" t="s">
        <v>7792</v>
      </c>
      <c r="M2969" t="s">
        <v>7793</v>
      </c>
    </row>
    <row r="2970" spans="1:13" x14ac:dyDescent="0.4">
      <c r="A2970">
        <v>210001062</v>
      </c>
      <c r="B2970" t="s">
        <v>2066</v>
      </c>
      <c r="C2970" t="s">
        <v>7759</v>
      </c>
      <c r="D2970" t="s">
        <v>595</v>
      </c>
      <c r="E2970" t="s">
        <v>7794</v>
      </c>
      <c r="F2970" t="s">
        <v>7795</v>
      </c>
      <c r="G2970" t="s">
        <v>595</v>
      </c>
      <c r="H2970" t="s">
        <v>7796</v>
      </c>
      <c r="I2970" t="s">
        <v>853</v>
      </c>
      <c r="J2970">
        <v>3046961049.5338659</v>
      </c>
      <c r="K2970">
        <v>5.61</v>
      </c>
      <c r="L2970" t="s">
        <v>7797</v>
      </c>
      <c r="M2970" t="s">
        <v>7798</v>
      </c>
    </row>
    <row r="2971" spans="1:13" x14ac:dyDescent="0.4">
      <c r="A2971">
        <v>210001062</v>
      </c>
      <c r="B2971" t="s">
        <v>2066</v>
      </c>
      <c r="C2971" t="s">
        <v>7759</v>
      </c>
      <c r="D2971" t="s">
        <v>595</v>
      </c>
      <c r="E2971" t="s">
        <v>7799</v>
      </c>
      <c r="F2971" t="s">
        <v>7800</v>
      </c>
      <c r="G2971" t="s">
        <v>595</v>
      </c>
      <c r="H2971" t="s">
        <v>7801</v>
      </c>
      <c r="I2971" t="s">
        <v>853</v>
      </c>
      <c r="J2971">
        <v>5102772459.009532</v>
      </c>
      <c r="K2971">
        <v>6.61</v>
      </c>
      <c r="L2971" t="s">
        <v>7802</v>
      </c>
      <c r="M2971" t="s">
        <v>7803</v>
      </c>
    </row>
    <row r="2972" spans="1:13" x14ac:dyDescent="0.4">
      <c r="A2972">
        <v>210001062</v>
      </c>
      <c r="B2972" t="s">
        <v>2066</v>
      </c>
      <c r="C2972" t="s">
        <v>7759</v>
      </c>
      <c r="D2972" t="s">
        <v>595</v>
      </c>
      <c r="E2972" t="s">
        <v>7804</v>
      </c>
      <c r="F2972" t="s">
        <v>7805</v>
      </c>
      <c r="G2972" t="s">
        <v>595</v>
      </c>
      <c r="H2972" t="s">
        <v>7806</v>
      </c>
      <c r="I2972" t="s">
        <v>853</v>
      </c>
      <c r="J2972">
        <v>6273900564.3750162</v>
      </c>
      <c r="K2972">
        <v>6.2969999999999997</v>
      </c>
      <c r="L2972" t="s">
        <v>7807</v>
      </c>
      <c r="M2972" t="s">
        <v>7808</v>
      </c>
    </row>
    <row r="2973" spans="1:13" x14ac:dyDescent="0.4">
      <c r="A2973">
        <v>210001062</v>
      </c>
      <c r="B2973" t="s">
        <v>2066</v>
      </c>
      <c r="C2973" t="s">
        <v>7759</v>
      </c>
      <c r="D2973" t="s">
        <v>595</v>
      </c>
      <c r="E2973" t="s">
        <v>7809</v>
      </c>
      <c r="F2973" t="s">
        <v>7810</v>
      </c>
      <c r="G2973" t="s">
        <v>595</v>
      </c>
      <c r="H2973" t="s">
        <v>7811</v>
      </c>
      <c r="I2973" t="s">
        <v>853</v>
      </c>
      <c r="J2973">
        <v>8365200752.5352163</v>
      </c>
      <c r="K2973">
        <v>6.0369999999999999</v>
      </c>
      <c r="L2973" t="s">
        <v>7812</v>
      </c>
      <c r="M2973" t="s">
        <v>7813</v>
      </c>
    </row>
    <row r="2974" spans="1:13" x14ac:dyDescent="0.4">
      <c r="A2974">
        <v>210001062</v>
      </c>
      <c r="B2974" t="s">
        <v>2066</v>
      </c>
      <c r="C2974" t="s">
        <v>7759</v>
      </c>
      <c r="D2974" t="s">
        <v>595</v>
      </c>
      <c r="E2974" t="s">
        <v>7814</v>
      </c>
      <c r="F2974" t="s">
        <v>7815</v>
      </c>
      <c r="G2974" t="s">
        <v>595</v>
      </c>
      <c r="H2974" t="s">
        <v>7816</v>
      </c>
      <c r="I2974" t="s">
        <v>853</v>
      </c>
      <c r="J2974">
        <v>2400812615.9728508</v>
      </c>
      <c r="K2974">
        <v>7.1859999999999999</v>
      </c>
      <c r="L2974" t="s">
        <v>7817</v>
      </c>
      <c r="M2974" t="s">
        <v>7818</v>
      </c>
    </row>
    <row r="2975" spans="1:13" x14ac:dyDescent="0.4">
      <c r="A2975">
        <v>210001062</v>
      </c>
      <c r="B2975" t="s">
        <v>2066</v>
      </c>
      <c r="C2975" t="s">
        <v>7759</v>
      </c>
      <c r="D2975" t="s">
        <v>595</v>
      </c>
      <c r="E2975" t="s">
        <v>7819</v>
      </c>
      <c r="F2975" t="s">
        <v>7820</v>
      </c>
      <c r="G2975" t="s">
        <v>595</v>
      </c>
      <c r="H2975" t="s">
        <v>7821</v>
      </c>
      <c r="I2975" t="s">
        <v>853</v>
      </c>
      <c r="J2975">
        <v>7528680677.2288961</v>
      </c>
      <c r="K2975">
        <v>6.04</v>
      </c>
      <c r="L2975" t="s">
        <v>7822</v>
      </c>
      <c r="M2975" t="s">
        <v>7710</v>
      </c>
    </row>
    <row r="2976" spans="1:13" x14ac:dyDescent="0.4">
      <c r="A2976">
        <v>210001062</v>
      </c>
      <c r="B2976" t="s">
        <v>2066</v>
      </c>
      <c r="C2976" t="s">
        <v>7759</v>
      </c>
      <c r="D2976" t="s">
        <v>595</v>
      </c>
      <c r="E2976" t="s">
        <v>7823</v>
      </c>
      <c r="F2976" t="s">
        <v>7824</v>
      </c>
      <c r="G2976" t="s">
        <v>595</v>
      </c>
      <c r="H2976" t="s">
        <v>7825</v>
      </c>
      <c r="I2976" t="s">
        <v>853</v>
      </c>
      <c r="J2976">
        <v>3764340338.6672392</v>
      </c>
      <c r="K2976">
        <v>5.81</v>
      </c>
      <c r="L2976" t="s">
        <v>7826</v>
      </c>
      <c r="M2976" t="s">
        <v>7827</v>
      </c>
    </row>
    <row r="2977" spans="1:13" x14ac:dyDescent="0.4">
      <c r="A2977">
        <v>210001066</v>
      </c>
      <c r="B2977" t="s">
        <v>2092</v>
      </c>
      <c r="C2977" t="s">
        <v>7828</v>
      </c>
      <c r="D2977" t="s">
        <v>2775</v>
      </c>
      <c r="E2977" t="s">
        <v>7829</v>
      </c>
      <c r="F2977" t="s">
        <v>7830</v>
      </c>
      <c r="G2977" t="s">
        <v>2775</v>
      </c>
      <c r="H2977" t="s">
        <v>7830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7828</v>
      </c>
      <c r="D2978" t="s">
        <v>2775</v>
      </c>
      <c r="E2978" t="s">
        <v>7831</v>
      </c>
      <c r="F2978" t="s">
        <v>7832</v>
      </c>
      <c r="G2978" t="s">
        <v>2775</v>
      </c>
      <c r="H2978" t="s">
        <v>7832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7828</v>
      </c>
      <c r="D2979" t="s">
        <v>2775</v>
      </c>
      <c r="E2979" t="s">
        <v>7833</v>
      </c>
      <c r="F2979" t="s">
        <v>7834</v>
      </c>
      <c r="G2979" t="s">
        <v>2775</v>
      </c>
      <c r="H2979" t="s">
        <v>7834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7828</v>
      </c>
      <c r="D2980" t="s">
        <v>2775</v>
      </c>
      <c r="E2980" t="s">
        <v>7835</v>
      </c>
      <c r="F2980" t="s">
        <v>7836</v>
      </c>
      <c r="G2980" t="s">
        <v>2775</v>
      </c>
      <c r="H2980" t="s">
        <v>7836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7828</v>
      </c>
      <c r="D2981" t="s">
        <v>2775</v>
      </c>
      <c r="E2981" t="s">
        <v>7837</v>
      </c>
      <c r="F2981" t="s">
        <v>7838</v>
      </c>
      <c r="G2981" t="s">
        <v>2775</v>
      </c>
      <c r="H2981" t="s">
        <v>7838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7828</v>
      </c>
      <c r="D2982" t="s">
        <v>2775</v>
      </c>
      <c r="E2982" t="s">
        <v>7839</v>
      </c>
      <c r="F2982" t="s">
        <v>7840</v>
      </c>
      <c r="G2982" t="s">
        <v>2775</v>
      </c>
      <c r="H2982" t="s">
        <v>7840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7828</v>
      </c>
      <c r="D2983" t="s">
        <v>2775</v>
      </c>
      <c r="E2983" t="s">
        <v>7841</v>
      </c>
      <c r="F2983" t="s">
        <v>7842</v>
      </c>
      <c r="G2983" t="s">
        <v>2775</v>
      </c>
      <c r="H2983" t="s">
        <v>7842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7828</v>
      </c>
      <c r="D2984" t="s">
        <v>2775</v>
      </c>
      <c r="E2984" t="s">
        <v>7843</v>
      </c>
      <c r="F2984" t="s">
        <v>7844</v>
      </c>
      <c r="G2984" t="s">
        <v>2775</v>
      </c>
      <c r="H2984" t="s">
        <v>7844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7845</v>
      </c>
      <c r="C2985" t="s">
        <v>7846</v>
      </c>
      <c r="D2985" t="s">
        <v>595</v>
      </c>
      <c r="E2985" t="s">
        <v>7847</v>
      </c>
      <c r="F2985" t="s">
        <v>7848</v>
      </c>
      <c r="G2985" t="s">
        <v>595</v>
      </c>
      <c r="H2985" t="s">
        <v>7849</v>
      </c>
      <c r="I2985" t="s">
        <v>853</v>
      </c>
      <c r="J2985">
        <v>71778340040.968704</v>
      </c>
      <c r="K2985">
        <v>4</v>
      </c>
      <c r="L2985" t="s">
        <v>7850</v>
      </c>
      <c r="M2985" t="s">
        <v>5977</v>
      </c>
    </row>
    <row r="2986" spans="1:13" x14ac:dyDescent="0.4">
      <c r="A2986">
        <v>210001073</v>
      </c>
      <c r="B2986" t="s">
        <v>7845</v>
      </c>
      <c r="C2986" t="s">
        <v>7846</v>
      </c>
      <c r="D2986" t="s">
        <v>595</v>
      </c>
      <c r="E2986" t="s">
        <v>7851</v>
      </c>
      <c r="F2986" t="s">
        <v>7852</v>
      </c>
      <c r="G2986" t="s">
        <v>595</v>
      </c>
      <c r="H2986" t="s">
        <v>7849</v>
      </c>
      <c r="I2986" t="s">
        <v>853</v>
      </c>
      <c r="J2986">
        <v>329549580.60980803</v>
      </c>
      <c r="K2986">
        <v>4</v>
      </c>
      <c r="L2986" t="s">
        <v>7850</v>
      </c>
      <c r="M2986" t="s">
        <v>7853</v>
      </c>
    </row>
    <row r="2987" spans="1:13" x14ac:dyDescent="0.4">
      <c r="A2987">
        <v>210001073</v>
      </c>
      <c r="B2987" t="s">
        <v>7845</v>
      </c>
      <c r="C2987" t="s">
        <v>7846</v>
      </c>
      <c r="D2987" t="s">
        <v>595</v>
      </c>
      <c r="E2987" t="s">
        <v>7854</v>
      </c>
      <c r="F2987" t="s">
        <v>7855</v>
      </c>
      <c r="G2987" t="s">
        <v>595</v>
      </c>
      <c r="H2987" t="s">
        <v>7849</v>
      </c>
      <c r="I2987" t="s">
        <v>853</v>
      </c>
      <c r="J2987">
        <v>237412085.2872</v>
      </c>
      <c r="K2987">
        <v>4</v>
      </c>
      <c r="L2987" t="s">
        <v>7850</v>
      </c>
      <c r="M2987" t="s">
        <v>7856</v>
      </c>
    </row>
    <row r="2988" spans="1:13" x14ac:dyDescent="0.4">
      <c r="A2988">
        <v>210001073</v>
      </c>
      <c r="B2988" t="s">
        <v>7845</v>
      </c>
      <c r="C2988" t="s">
        <v>7846</v>
      </c>
      <c r="D2988" t="s">
        <v>595</v>
      </c>
      <c r="E2988" t="s">
        <v>7857</v>
      </c>
      <c r="F2988" t="s">
        <v>7858</v>
      </c>
      <c r="G2988" t="s">
        <v>595</v>
      </c>
      <c r="H2988" t="s">
        <v>7849</v>
      </c>
      <c r="I2988" t="s">
        <v>853</v>
      </c>
      <c r="J2988">
        <v>217197596.84235501</v>
      </c>
      <c r="K2988">
        <v>4</v>
      </c>
      <c r="L2988" t="s">
        <v>7850</v>
      </c>
      <c r="M2988" t="s">
        <v>7859</v>
      </c>
    </row>
    <row r="2989" spans="1:13" x14ac:dyDescent="0.4">
      <c r="A2989">
        <v>210001073</v>
      </c>
      <c r="B2989" t="s">
        <v>7845</v>
      </c>
      <c r="C2989" t="s">
        <v>7846</v>
      </c>
      <c r="D2989" t="s">
        <v>595</v>
      </c>
      <c r="E2989" t="s">
        <v>7860</v>
      </c>
      <c r="F2989" t="s">
        <v>7861</v>
      </c>
      <c r="G2989" t="s">
        <v>595</v>
      </c>
      <c r="H2989" t="s">
        <v>7849</v>
      </c>
      <c r="I2989" t="s">
        <v>853</v>
      </c>
      <c r="J2989">
        <v>799695620.988258</v>
      </c>
      <c r="K2989">
        <v>4</v>
      </c>
      <c r="L2989" t="s">
        <v>7850</v>
      </c>
      <c r="M2989" t="s">
        <v>7862</v>
      </c>
    </row>
    <row r="2990" spans="1:13" x14ac:dyDescent="0.4">
      <c r="A2990">
        <v>210001074</v>
      </c>
      <c r="B2990" t="s">
        <v>7863</v>
      </c>
      <c r="C2990" t="s">
        <v>7864</v>
      </c>
      <c r="D2990" t="s">
        <v>595</v>
      </c>
      <c r="E2990" t="s">
        <v>7865</v>
      </c>
      <c r="F2990" t="s">
        <v>7866</v>
      </c>
      <c r="G2990" t="s">
        <v>595</v>
      </c>
      <c r="H2990" t="s">
        <v>7867</v>
      </c>
      <c r="I2990" t="s">
        <v>598</v>
      </c>
      <c r="J2990">
        <v>414448187.41627097</v>
      </c>
      <c r="K2990">
        <v>4.2</v>
      </c>
      <c r="L2990" t="s">
        <v>6623</v>
      </c>
      <c r="M2990" t="s">
        <v>7868</v>
      </c>
    </row>
    <row r="2991" spans="1:13" x14ac:dyDescent="0.4">
      <c r="A2991">
        <v>210001074</v>
      </c>
      <c r="B2991" t="s">
        <v>7863</v>
      </c>
      <c r="C2991" t="s">
        <v>7864</v>
      </c>
      <c r="D2991" t="s">
        <v>595</v>
      </c>
      <c r="E2991" t="s">
        <v>7869</v>
      </c>
      <c r="F2991" t="s">
        <v>7870</v>
      </c>
      <c r="G2991" t="s">
        <v>595</v>
      </c>
      <c r="H2991" t="s">
        <v>7871</v>
      </c>
      <c r="I2991" t="s">
        <v>598</v>
      </c>
      <c r="J2991">
        <v>697912749.85900402</v>
      </c>
      <c r="K2991">
        <v>4.2</v>
      </c>
      <c r="L2991" t="s">
        <v>6623</v>
      </c>
      <c r="M2991" t="s">
        <v>7872</v>
      </c>
    </row>
    <row r="2992" spans="1:13" x14ac:dyDescent="0.4">
      <c r="A2992">
        <v>210001074</v>
      </c>
      <c r="B2992" t="s">
        <v>7863</v>
      </c>
      <c r="C2992" t="s">
        <v>7864</v>
      </c>
      <c r="D2992" t="s">
        <v>595</v>
      </c>
      <c r="E2992" t="s">
        <v>7873</v>
      </c>
      <c r="F2992" t="s">
        <v>7874</v>
      </c>
      <c r="G2992" t="s">
        <v>595</v>
      </c>
      <c r="H2992" t="s">
        <v>7875</v>
      </c>
      <c r="I2992" t="s">
        <v>598</v>
      </c>
      <c r="J2992">
        <v>696912874.85920596</v>
      </c>
      <c r="K2992">
        <v>4.2</v>
      </c>
      <c r="L2992" t="s">
        <v>6623</v>
      </c>
      <c r="M2992" t="s">
        <v>7872</v>
      </c>
    </row>
    <row r="2993" spans="1:13" x14ac:dyDescent="0.4">
      <c r="A2993">
        <v>210001074</v>
      </c>
      <c r="B2993" t="s">
        <v>7863</v>
      </c>
      <c r="C2993" t="s">
        <v>7864</v>
      </c>
      <c r="D2993" t="s">
        <v>595</v>
      </c>
      <c r="E2993" t="s">
        <v>7876</v>
      </c>
      <c r="F2993" t="s">
        <v>7877</v>
      </c>
      <c r="G2993" t="s">
        <v>595</v>
      </c>
      <c r="H2993" t="s">
        <v>7878</v>
      </c>
      <c r="I2993" t="s">
        <v>598</v>
      </c>
      <c r="J2993">
        <v>695413062.35950899</v>
      </c>
      <c r="K2993">
        <v>4.2</v>
      </c>
      <c r="L2993" t="s">
        <v>6623</v>
      </c>
      <c r="M2993" t="s">
        <v>7872</v>
      </c>
    </row>
    <row r="2994" spans="1:13" x14ac:dyDescent="0.4">
      <c r="A2994">
        <v>210001074</v>
      </c>
      <c r="B2994" t="s">
        <v>7863</v>
      </c>
      <c r="C2994" t="s">
        <v>7864</v>
      </c>
      <c r="D2994" t="s">
        <v>595</v>
      </c>
      <c r="E2994" t="s">
        <v>7879</v>
      </c>
      <c r="F2994" t="s">
        <v>7880</v>
      </c>
      <c r="G2994" t="s">
        <v>595</v>
      </c>
      <c r="H2994" t="s">
        <v>7881</v>
      </c>
      <c r="I2994" t="s">
        <v>598</v>
      </c>
      <c r="J2994">
        <v>664916874.86566997</v>
      </c>
      <c r="K2994">
        <v>4.2</v>
      </c>
      <c r="L2994" t="s">
        <v>6623</v>
      </c>
      <c r="M2994" t="s">
        <v>7868</v>
      </c>
    </row>
    <row r="2995" spans="1:13" x14ac:dyDescent="0.4">
      <c r="A2995">
        <v>210001074</v>
      </c>
      <c r="B2995" t="s">
        <v>7863</v>
      </c>
      <c r="C2995" t="s">
        <v>7864</v>
      </c>
      <c r="D2995" t="s">
        <v>595</v>
      </c>
      <c r="E2995" t="s">
        <v>7882</v>
      </c>
      <c r="F2995" t="s">
        <v>7883</v>
      </c>
      <c r="G2995" t="s">
        <v>595</v>
      </c>
      <c r="H2995" t="s">
        <v>7884</v>
      </c>
      <c r="I2995" t="s">
        <v>598</v>
      </c>
      <c r="J2995">
        <v>414448187.41627097</v>
      </c>
      <c r="K2995">
        <v>4.2</v>
      </c>
      <c r="L2995" t="s">
        <v>6623</v>
      </c>
      <c r="M2995" t="s">
        <v>7868</v>
      </c>
    </row>
    <row r="2996" spans="1:13" x14ac:dyDescent="0.4">
      <c r="A2996">
        <v>210001074</v>
      </c>
      <c r="B2996" t="s">
        <v>7863</v>
      </c>
      <c r="C2996" t="s">
        <v>7864</v>
      </c>
      <c r="D2996" t="s">
        <v>595</v>
      </c>
      <c r="E2996" t="s">
        <v>7885</v>
      </c>
      <c r="F2996" t="s">
        <v>7886</v>
      </c>
      <c r="G2996" t="s">
        <v>595</v>
      </c>
      <c r="H2996" t="s">
        <v>7887</v>
      </c>
      <c r="I2996" t="s">
        <v>598</v>
      </c>
      <c r="J2996">
        <v>664916874.86566997</v>
      </c>
      <c r="K2996">
        <v>4.2</v>
      </c>
      <c r="L2996" t="s">
        <v>6623</v>
      </c>
      <c r="M2996" t="s">
        <v>7868</v>
      </c>
    </row>
    <row r="2997" spans="1:13" x14ac:dyDescent="0.4">
      <c r="A2997">
        <v>210001074</v>
      </c>
      <c r="B2997" t="s">
        <v>7863</v>
      </c>
      <c r="C2997" t="s">
        <v>7864</v>
      </c>
      <c r="D2997" t="s">
        <v>595</v>
      </c>
      <c r="E2997" t="s">
        <v>7888</v>
      </c>
      <c r="F2997" t="s">
        <v>7889</v>
      </c>
      <c r="G2997" t="s">
        <v>595</v>
      </c>
      <c r="H2997" t="s">
        <v>7890</v>
      </c>
      <c r="I2997" t="s">
        <v>598</v>
      </c>
      <c r="J2997">
        <v>664916874.86566997</v>
      </c>
      <c r="K2997">
        <v>4.2</v>
      </c>
      <c r="L2997" t="s">
        <v>6623</v>
      </c>
      <c r="M2997" t="s">
        <v>7868</v>
      </c>
    </row>
    <row r="2998" spans="1:13" x14ac:dyDescent="0.4">
      <c r="A2998">
        <v>210001074</v>
      </c>
      <c r="B2998" t="s">
        <v>7863</v>
      </c>
      <c r="C2998" t="s">
        <v>7864</v>
      </c>
      <c r="D2998" t="s">
        <v>595</v>
      </c>
      <c r="E2998" t="s">
        <v>7891</v>
      </c>
      <c r="F2998" t="s">
        <v>7892</v>
      </c>
      <c r="G2998" t="s">
        <v>595</v>
      </c>
      <c r="H2998" t="s">
        <v>7893</v>
      </c>
      <c r="I2998" t="s">
        <v>598</v>
      </c>
      <c r="J2998">
        <v>664916874.86566997</v>
      </c>
      <c r="K2998">
        <v>4.2</v>
      </c>
      <c r="L2998" t="s">
        <v>6623</v>
      </c>
      <c r="M2998" t="s">
        <v>7868</v>
      </c>
    </row>
    <row r="2999" spans="1:13" x14ac:dyDescent="0.4">
      <c r="A2999">
        <v>210001075</v>
      </c>
      <c r="B2999" t="s">
        <v>2059</v>
      </c>
      <c r="C2999" t="s">
        <v>7894</v>
      </c>
      <c r="D2999" t="s">
        <v>595</v>
      </c>
      <c r="E2999" t="s">
        <v>7895</v>
      </c>
      <c r="F2999" t="s">
        <v>7896</v>
      </c>
      <c r="G2999" t="s">
        <v>595</v>
      </c>
      <c r="H2999" t="s">
        <v>7897</v>
      </c>
      <c r="I2999" t="s">
        <v>733</v>
      </c>
      <c r="J2999">
        <v>40268748195.964073</v>
      </c>
      <c r="K2999">
        <v>5</v>
      </c>
      <c r="L2999" t="s">
        <v>2917</v>
      </c>
      <c r="M2999" t="s">
        <v>7898</v>
      </c>
    </row>
    <row r="3000" spans="1:13" x14ac:dyDescent="0.4">
      <c r="A3000">
        <v>210001093</v>
      </c>
      <c r="B3000" t="s">
        <v>7899</v>
      </c>
      <c r="C3000" t="s">
        <v>7900</v>
      </c>
      <c r="D3000" t="s">
        <v>595</v>
      </c>
      <c r="E3000" t="s">
        <v>7901</v>
      </c>
      <c r="F3000" t="s">
        <v>7902</v>
      </c>
      <c r="G3000" t="s">
        <v>595</v>
      </c>
      <c r="H3000" t="s">
        <v>7903</v>
      </c>
      <c r="I3000" t="s">
        <v>598</v>
      </c>
      <c r="J3000">
        <v>14593419177.366301</v>
      </c>
      <c r="K3000">
        <v>4.79</v>
      </c>
      <c r="L3000" t="s">
        <v>7904</v>
      </c>
      <c r="M3000" t="s">
        <v>7905</v>
      </c>
    </row>
    <row r="3001" spans="1:13" x14ac:dyDescent="0.4">
      <c r="A3001">
        <v>210001093</v>
      </c>
      <c r="B3001" t="s">
        <v>7899</v>
      </c>
      <c r="C3001" t="s">
        <v>7900</v>
      </c>
      <c r="D3001" t="s">
        <v>595</v>
      </c>
      <c r="E3001" t="s">
        <v>7906</v>
      </c>
      <c r="F3001" t="s">
        <v>7907</v>
      </c>
      <c r="G3001" t="s">
        <v>595</v>
      </c>
      <c r="H3001" t="s">
        <v>7903</v>
      </c>
      <c r="I3001" t="s">
        <v>598</v>
      </c>
      <c r="J3001">
        <v>15555529412.7194</v>
      </c>
      <c r="K3001">
        <v>5</v>
      </c>
      <c r="L3001" t="s">
        <v>7908</v>
      </c>
      <c r="M3001" t="s">
        <v>7909</v>
      </c>
    </row>
    <row r="3002" spans="1:13" x14ac:dyDescent="0.4">
      <c r="A3002">
        <v>210001093</v>
      </c>
      <c r="B3002" t="s">
        <v>7899</v>
      </c>
      <c r="C3002" t="s">
        <v>7900</v>
      </c>
      <c r="D3002" t="s">
        <v>2775</v>
      </c>
      <c r="E3002" t="s">
        <v>7910</v>
      </c>
      <c r="F3002" t="s">
        <v>7911</v>
      </c>
      <c r="G3002" t="s">
        <v>2775</v>
      </c>
      <c r="H3002" t="s">
        <v>7903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7912</v>
      </c>
      <c r="D3003" t="s">
        <v>595</v>
      </c>
      <c r="E3003" t="s">
        <v>7913</v>
      </c>
      <c r="F3003" t="s">
        <v>7914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7912</v>
      </c>
      <c r="D3004" t="s">
        <v>595</v>
      </c>
      <c r="E3004" t="s">
        <v>7915</v>
      </c>
      <c r="F3004" t="s">
        <v>7916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7917</v>
      </c>
      <c r="D3005" t="s">
        <v>647</v>
      </c>
      <c r="E3005" t="s">
        <v>7918</v>
      </c>
      <c r="F3005" t="s">
        <v>7919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7917</v>
      </c>
      <c r="D3006" t="s">
        <v>647</v>
      </c>
      <c r="E3006" t="s">
        <v>7920</v>
      </c>
      <c r="F3006" t="s">
        <v>7921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7917</v>
      </c>
      <c r="D3007" t="s">
        <v>647</v>
      </c>
      <c r="E3007" t="s">
        <v>7922</v>
      </c>
      <c r="F3007" t="s">
        <v>7923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7917</v>
      </c>
      <c r="D3008" t="s">
        <v>647</v>
      </c>
      <c r="E3008" t="s">
        <v>7924</v>
      </c>
      <c r="F3008" t="s">
        <v>7925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7917</v>
      </c>
      <c r="D3009" t="s">
        <v>647</v>
      </c>
      <c r="E3009" t="s">
        <v>7926</v>
      </c>
      <c r="F3009" t="s">
        <v>7927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7917</v>
      </c>
      <c r="D3010" t="s">
        <v>647</v>
      </c>
      <c r="E3010" t="s">
        <v>7928</v>
      </c>
      <c r="F3010" t="s">
        <v>7929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7917</v>
      </c>
      <c r="D3011" t="s">
        <v>647</v>
      </c>
      <c r="E3011" t="s">
        <v>7930</v>
      </c>
      <c r="F3011" t="s">
        <v>7931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7917</v>
      </c>
      <c r="D3012" t="s">
        <v>647</v>
      </c>
      <c r="E3012" t="s">
        <v>7932</v>
      </c>
      <c r="F3012" t="s">
        <v>7933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7934</v>
      </c>
      <c r="D3013" t="s">
        <v>595</v>
      </c>
      <c r="F3013" t="s">
        <v>7935</v>
      </c>
      <c r="G3013" t="s">
        <v>595</v>
      </c>
      <c r="H3013" t="s">
        <v>7935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7934</v>
      </c>
      <c r="D3014" t="s">
        <v>595</v>
      </c>
      <c r="F3014" t="s">
        <v>7936</v>
      </c>
      <c r="G3014" t="s">
        <v>595</v>
      </c>
      <c r="H3014" t="s">
        <v>7936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7934</v>
      </c>
      <c r="D3015" t="s">
        <v>595</v>
      </c>
      <c r="F3015" t="s">
        <v>7937</v>
      </c>
      <c r="G3015" t="s">
        <v>595</v>
      </c>
      <c r="H3015" t="s">
        <v>7937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7934</v>
      </c>
      <c r="D3016" t="s">
        <v>595</v>
      </c>
      <c r="F3016" t="s">
        <v>7938</v>
      </c>
      <c r="G3016" t="s">
        <v>595</v>
      </c>
      <c r="H3016" t="s">
        <v>7938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7934</v>
      </c>
      <c r="D3017" t="s">
        <v>595</v>
      </c>
      <c r="F3017" t="s">
        <v>7939</v>
      </c>
      <c r="G3017" t="s">
        <v>595</v>
      </c>
      <c r="H3017" t="s">
        <v>7939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7934</v>
      </c>
      <c r="D3018" t="s">
        <v>595</v>
      </c>
      <c r="F3018" t="s">
        <v>7940</v>
      </c>
      <c r="G3018" t="s">
        <v>595</v>
      </c>
      <c r="H3018" t="s">
        <v>7940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7934</v>
      </c>
      <c r="D3019" t="s">
        <v>595</v>
      </c>
      <c r="F3019" t="s">
        <v>7941</v>
      </c>
      <c r="G3019" t="s">
        <v>595</v>
      </c>
      <c r="H3019" t="s">
        <v>7941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7934</v>
      </c>
      <c r="D3020" t="s">
        <v>595</v>
      </c>
      <c r="F3020" t="s">
        <v>7942</v>
      </c>
      <c r="G3020" t="s">
        <v>595</v>
      </c>
      <c r="H3020" t="s">
        <v>7942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7934</v>
      </c>
      <c r="D3021" t="s">
        <v>595</v>
      </c>
      <c r="F3021" t="s">
        <v>7943</v>
      </c>
      <c r="G3021" t="s">
        <v>595</v>
      </c>
      <c r="H3021" t="s">
        <v>7943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7934</v>
      </c>
      <c r="D3022" t="s">
        <v>595</v>
      </c>
      <c r="F3022" t="s">
        <v>7944</v>
      </c>
      <c r="G3022" t="s">
        <v>595</v>
      </c>
      <c r="H3022" t="s">
        <v>7944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7934</v>
      </c>
      <c r="D3023" t="s">
        <v>595</v>
      </c>
      <c r="F3023" t="s">
        <v>7945</v>
      </c>
      <c r="G3023" t="s">
        <v>595</v>
      </c>
      <c r="H3023" t="s">
        <v>7945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7934</v>
      </c>
      <c r="D3024" t="s">
        <v>595</v>
      </c>
      <c r="F3024" t="s">
        <v>7946</v>
      </c>
      <c r="G3024" t="s">
        <v>595</v>
      </c>
      <c r="H3024" t="s">
        <v>7946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7934</v>
      </c>
      <c r="D3025" t="s">
        <v>595</v>
      </c>
      <c r="F3025" t="s">
        <v>7947</v>
      </c>
      <c r="G3025" t="s">
        <v>595</v>
      </c>
      <c r="H3025" t="s">
        <v>7947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7934</v>
      </c>
      <c r="D3026" t="s">
        <v>595</v>
      </c>
      <c r="F3026" t="s">
        <v>7948</v>
      </c>
      <c r="G3026" t="s">
        <v>595</v>
      </c>
      <c r="H3026" t="s">
        <v>7948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7934</v>
      </c>
      <c r="D3027" t="s">
        <v>595</v>
      </c>
      <c r="F3027" t="s">
        <v>7949</v>
      </c>
      <c r="G3027" t="s">
        <v>595</v>
      </c>
      <c r="H3027" t="s">
        <v>7949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7934</v>
      </c>
      <c r="D3028" t="s">
        <v>595</v>
      </c>
      <c r="F3028" t="s">
        <v>7950</v>
      </c>
      <c r="G3028" t="s">
        <v>595</v>
      </c>
      <c r="H3028" t="s">
        <v>7950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7934</v>
      </c>
      <c r="D3029" t="s">
        <v>595</v>
      </c>
      <c r="F3029" t="s">
        <v>7951</v>
      </c>
      <c r="G3029" t="s">
        <v>595</v>
      </c>
      <c r="H3029" t="s">
        <v>7951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7934</v>
      </c>
      <c r="D3030" t="s">
        <v>595</v>
      </c>
      <c r="F3030" t="s">
        <v>7952</v>
      </c>
      <c r="G3030" t="s">
        <v>595</v>
      </c>
      <c r="H3030" t="s">
        <v>7952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7934</v>
      </c>
      <c r="D3031" t="s">
        <v>595</v>
      </c>
      <c r="F3031" t="s">
        <v>7953</v>
      </c>
      <c r="G3031" t="s">
        <v>595</v>
      </c>
      <c r="H3031" t="s">
        <v>7953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7934</v>
      </c>
      <c r="D3032" t="s">
        <v>595</v>
      </c>
      <c r="F3032" t="s">
        <v>7954</v>
      </c>
      <c r="G3032" t="s">
        <v>595</v>
      </c>
      <c r="H3032" t="s">
        <v>7954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7934</v>
      </c>
      <c r="D3033" t="s">
        <v>595</v>
      </c>
      <c r="F3033" t="s">
        <v>7955</v>
      </c>
      <c r="G3033" t="s">
        <v>595</v>
      </c>
      <c r="H3033" t="s">
        <v>7955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7934</v>
      </c>
      <c r="D3034" t="s">
        <v>595</v>
      </c>
      <c r="F3034" t="s">
        <v>7956</v>
      </c>
      <c r="G3034" t="s">
        <v>595</v>
      </c>
      <c r="H3034" t="s">
        <v>7956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7934</v>
      </c>
      <c r="D3035" t="s">
        <v>595</v>
      </c>
      <c r="F3035" t="s">
        <v>7957</v>
      </c>
      <c r="G3035" t="s">
        <v>595</v>
      </c>
      <c r="H3035" t="s">
        <v>7957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7934</v>
      </c>
      <c r="D3036" t="s">
        <v>595</v>
      </c>
      <c r="F3036" t="s">
        <v>7958</v>
      </c>
      <c r="G3036" t="s">
        <v>595</v>
      </c>
      <c r="H3036" t="s">
        <v>7958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7934</v>
      </c>
      <c r="D3037" t="s">
        <v>595</v>
      </c>
      <c r="F3037" t="s">
        <v>7959</v>
      </c>
      <c r="G3037" t="s">
        <v>595</v>
      </c>
      <c r="H3037" t="s">
        <v>7959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7934</v>
      </c>
      <c r="D3038" t="s">
        <v>595</v>
      </c>
      <c r="F3038" t="s">
        <v>7960</v>
      </c>
      <c r="G3038" t="s">
        <v>595</v>
      </c>
      <c r="H3038" t="s">
        <v>7960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7934</v>
      </c>
      <c r="D3039" t="s">
        <v>595</v>
      </c>
      <c r="F3039" t="s">
        <v>7961</v>
      </c>
      <c r="G3039" t="s">
        <v>595</v>
      </c>
      <c r="H3039" t="s">
        <v>7961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7934</v>
      </c>
      <c r="D3040" t="s">
        <v>595</v>
      </c>
      <c r="F3040" t="s">
        <v>7962</v>
      </c>
      <c r="G3040" t="s">
        <v>595</v>
      </c>
      <c r="H3040" t="s">
        <v>7962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7934</v>
      </c>
      <c r="D3041" t="s">
        <v>595</v>
      </c>
      <c r="F3041" t="s">
        <v>7963</v>
      </c>
      <c r="G3041" t="s">
        <v>595</v>
      </c>
      <c r="H3041" t="s">
        <v>7963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7934</v>
      </c>
      <c r="D3042" t="s">
        <v>595</v>
      </c>
      <c r="F3042" t="s">
        <v>7964</v>
      </c>
      <c r="G3042" t="s">
        <v>595</v>
      </c>
      <c r="H3042" t="s">
        <v>7964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7934</v>
      </c>
      <c r="D3043" t="s">
        <v>595</v>
      </c>
      <c r="F3043" t="s">
        <v>7965</v>
      </c>
      <c r="G3043" t="s">
        <v>595</v>
      </c>
      <c r="H3043" t="s">
        <v>7965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7934</v>
      </c>
      <c r="D3044" t="s">
        <v>595</v>
      </c>
      <c r="F3044" t="s">
        <v>7966</v>
      </c>
      <c r="G3044" t="s">
        <v>595</v>
      </c>
      <c r="H3044" t="s">
        <v>7966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7934</v>
      </c>
      <c r="D3045" t="s">
        <v>595</v>
      </c>
      <c r="F3045" t="s">
        <v>7967</v>
      </c>
      <c r="G3045" t="s">
        <v>595</v>
      </c>
      <c r="H3045" t="s">
        <v>7967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7934</v>
      </c>
      <c r="D3046" t="s">
        <v>595</v>
      </c>
      <c r="F3046" t="s">
        <v>7968</v>
      </c>
      <c r="G3046" t="s">
        <v>595</v>
      </c>
      <c r="H3046" t="s">
        <v>7968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7934</v>
      </c>
      <c r="D3047" t="s">
        <v>595</v>
      </c>
      <c r="F3047" t="s">
        <v>7969</v>
      </c>
      <c r="G3047" t="s">
        <v>595</v>
      </c>
      <c r="H3047" t="s">
        <v>7969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7934</v>
      </c>
      <c r="D3048" t="s">
        <v>595</v>
      </c>
      <c r="F3048" t="s">
        <v>7970</v>
      </c>
      <c r="G3048" t="s">
        <v>595</v>
      </c>
      <c r="H3048" t="s">
        <v>7970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7934</v>
      </c>
      <c r="D3049" t="s">
        <v>595</v>
      </c>
      <c r="F3049" t="s">
        <v>7971</v>
      </c>
      <c r="G3049" t="s">
        <v>595</v>
      </c>
      <c r="H3049" t="s">
        <v>7971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7934</v>
      </c>
      <c r="D3050" t="s">
        <v>595</v>
      </c>
      <c r="F3050" t="s">
        <v>7972</v>
      </c>
      <c r="G3050" t="s">
        <v>595</v>
      </c>
      <c r="H3050" t="s">
        <v>7972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7934</v>
      </c>
      <c r="D3051" t="s">
        <v>595</v>
      </c>
      <c r="F3051" t="s">
        <v>7973</v>
      </c>
      <c r="G3051" t="s">
        <v>595</v>
      </c>
      <c r="H3051" t="s">
        <v>7973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7934</v>
      </c>
      <c r="D3052" t="s">
        <v>595</v>
      </c>
      <c r="F3052" t="s">
        <v>7974</v>
      </c>
      <c r="G3052" t="s">
        <v>595</v>
      </c>
      <c r="H3052" t="s">
        <v>7974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7934</v>
      </c>
      <c r="D3053" t="s">
        <v>595</v>
      </c>
      <c r="F3053" t="s">
        <v>7975</v>
      </c>
      <c r="G3053" t="s">
        <v>595</v>
      </c>
      <c r="H3053" t="s">
        <v>7975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7934</v>
      </c>
      <c r="D3054" t="s">
        <v>595</v>
      </c>
      <c r="F3054" t="s">
        <v>7976</v>
      </c>
      <c r="G3054" t="s">
        <v>595</v>
      </c>
      <c r="H3054" t="s">
        <v>7976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7934</v>
      </c>
      <c r="D3055" t="s">
        <v>595</v>
      </c>
      <c r="F3055" t="s">
        <v>7977</v>
      </c>
      <c r="G3055" t="s">
        <v>595</v>
      </c>
      <c r="H3055" t="s">
        <v>7977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7934</v>
      </c>
      <c r="D3056" t="s">
        <v>595</v>
      </c>
      <c r="F3056" t="s">
        <v>7978</v>
      </c>
      <c r="G3056" t="s">
        <v>595</v>
      </c>
      <c r="H3056" t="s">
        <v>7978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7934</v>
      </c>
      <c r="D3057" t="s">
        <v>595</v>
      </c>
      <c r="F3057" t="s">
        <v>7979</v>
      </c>
      <c r="G3057" t="s">
        <v>595</v>
      </c>
      <c r="H3057" t="s">
        <v>7979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7934</v>
      </c>
      <c r="D3058" t="s">
        <v>595</v>
      </c>
      <c r="F3058" t="s">
        <v>7980</v>
      </c>
      <c r="G3058" t="s">
        <v>595</v>
      </c>
      <c r="H3058" t="s">
        <v>7980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7934</v>
      </c>
      <c r="D3059" t="s">
        <v>595</v>
      </c>
      <c r="F3059" t="s">
        <v>7981</v>
      </c>
      <c r="G3059" t="s">
        <v>595</v>
      </c>
      <c r="H3059" t="s">
        <v>7981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7934</v>
      </c>
      <c r="D3060" t="s">
        <v>595</v>
      </c>
      <c r="F3060" t="s">
        <v>7982</v>
      </c>
      <c r="G3060" t="s">
        <v>595</v>
      </c>
      <c r="H3060" t="s">
        <v>7982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7934</v>
      </c>
      <c r="D3061" t="s">
        <v>595</v>
      </c>
      <c r="F3061" t="s">
        <v>7983</v>
      </c>
      <c r="G3061" t="s">
        <v>595</v>
      </c>
      <c r="H3061" t="s">
        <v>7983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7934</v>
      </c>
      <c r="D3062" t="s">
        <v>595</v>
      </c>
      <c r="F3062" t="s">
        <v>7984</v>
      </c>
      <c r="G3062" t="s">
        <v>595</v>
      </c>
      <c r="H3062" t="s">
        <v>7984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7934</v>
      </c>
      <c r="D3063" t="s">
        <v>595</v>
      </c>
      <c r="F3063" t="s">
        <v>7985</v>
      </c>
      <c r="G3063" t="s">
        <v>595</v>
      </c>
      <c r="H3063" t="s">
        <v>7985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7934</v>
      </c>
      <c r="D3064" t="s">
        <v>595</v>
      </c>
      <c r="F3064" t="s">
        <v>7986</v>
      </c>
      <c r="G3064" t="s">
        <v>595</v>
      </c>
      <c r="H3064" t="s">
        <v>7986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7934</v>
      </c>
      <c r="D3065" t="s">
        <v>595</v>
      </c>
      <c r="F3065" t="s">
        <v>7987</v>
      </c>
      <c r="G3065" t="s">
        <v>595</v>
      </c>
      <c r="H3065" t="s">
        <v>7987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7934</v>
      </c>
      <c r="D3066" t="s">
        <v>595</v>
      </c>
      <c r="F3066" t="s">
        <v>7988</v>
      </c>
      <c r="G3066" t="s">
        <v>595</v>
      </c>
      <c r="H3066" t="s">
        <v>7988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7934</v>
      </c>
      <c r="D3067" t="s">
        <v>595</v>
      </c>
      <c r="F3067" t="s">
        <v>7989</v>
      </c>
      <c r="G3067" t="s">
        <v>595</v>
      </c>
      <c r="H3067" t="s">
        <v>7989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7934</v>
      </c>
      <c r="D3068" t="s">
        <v>595</v>
      </c>
      <c r="F3068" t="s">
        <v>7990</v>
      </c>
      <c r="G3068" t="s">
        <v>595</v>
      </c>
      <c r="H3068" t="s">
        <v>7990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7934</v>
      </c>
      <c r="D3069" t="s">
        <v>595</v>
      </c>
      <c r="F3069" t="s">
        <v>7991</v>
      </c>
      <c r="G3069" t="s">
        <v>595</v>
      </c>
      <c r="H3069" t="s">
        <v>7991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7934</v>
      </c>
      <c r="D3070" t="s">
        <v>595</v>
      </c>
      <c r="F3070" t="s">
        <v>7992</v>
      </c>
      <c r="G3070" t="s">
        <v>595</v>
      </c>
      <c r="H3070" t="s">
        <v>7992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7934</v>
      </c>
      <c r="D3071" t="s">
        <v>595</v>
      </c>
      <c r="F3071" t="s">
        <v>7993</v>
      </c>
      <c r="G3071" t="s">
        <v>595</v>
      </c>
      <c r="H3071" t="s">
        <v>7993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7934</v>
      </c>
      <c r="D3072" t="s">
        <v>595</v>
      </c>
      <c r="F3072" t="s">
        <v>7994</v>
      </c>
      <c r="G3072" t="s">
        <v>595</v>
      </c>
      <c r="H3072" t="s">
        <v>7994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7934</v>
      </c>
      <c r="D3073" t="s">
        <v>595</v>
      </c>
      <c r="F3073" t="s">
        <v>7995</v>
      </c>
      <c r="G3073" t="s">
        <v>595</v>
      </c>
      <c r="H3073" t="s">
        <v>7995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7934</v>
      </c>
      <c r="D3074" t="s">
        <v>595</v>
      </c>
      <c r="F3074" t="s">
        <v>7996</v>
      </c>
      <c r="G3074" t="s">
        <v>595</v>
      </c>
      <c r="H3074" t="s">
        <v>7996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7934</v>
      </c>
      <c r="D3075" t="s">
        <v>595</v>
      </c>
      <c r="F3075" t="s">
        <v>7997</v>
      </c>
      <c r="G3075" t="s">
        <v>595</v>
      </c>
      <c r="H3075" t="s">
        <v>7997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7934</v>
      </c>
      <c r="D3076" t="s">
        <v>595</v>
      </c>
      <c r="F3076" t="s">
        <v>7998</v>
      </c>
      <c r="G3076" t="s">
        <v>595</v>
      </c>
      <c r="H3076" t="s">
        <v>7998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7934</v>
      </c>
      <c r="D3077" t="s">
        <v>595</v>
      </c>
      <c r="F3077" t="s">
        <v>7999</v>
      </c>
      <c r="G3077" t="s">
        <v>595</v>
      </c>
      <c r="H3077" t="s">
        <v>7999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7934</v>
      </c>
      <c r="D3078" t="s">
        <v>595</v>
      </c>
      <c r="F3078" t="s">
        <v>8000</v>
      </c>
      <c r="G3078" t="s">
        <v>595</v>
      </c>
      <c r="H3078" t="s">
        <v>8000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7934</v>
      </c>
      <c r="D3079" t="s">
        <v>595</v>
      </c>
      <c r="F3079" t="s">
        <v>8001</v>
      </c>
      <c r="G3079" t="s">
        <v>595</v>
      </c>
      <c r="H3079" t="s">
        <v>8001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7934</v>
      </c>
      <c r="D3080" t="s">
        <v>595</v>
      </c>
      <c r="F3080" t="s">
        <v>8002</v>
      </c>
      <c r="G3080" t="s">
        <v>595</v>
      </c>
      <c r="H3080" t="s">
        <v>8002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7934</v>
      </c>
      <c r="D3081" t="s">
        <v>595</v>
      </c>
      <c r="F3081" t="s">
        <v>8003</v>
      </c>
      <c r="G3081" t="s">
        <v>595</v>
      </c>
      <c r="H3081" t="s">
        <v>8003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7934</v>
      </c>
      <c r="D3082" t="s">
        <v>595</v>
      </c>
      <c r="F3082" t="s">
        <v>8004</v>
      </c>
      <c r="G3082" t="s">
        <v>595</v>
      </c>
      <c r="H3082" t="s">
        <v>8004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7934</v>
      </c>
      <c r="D3083" t="s">
        <v>595</v>
      </c>
      <c r="F3083" t="s">
        <v>8005</v>
      </c>
      <c r="G3083" t="s">
        <v>595</v>
      </c>
      <c r="H3083" t="s">
        <v>8005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7934</v>
      </c>
      <c r="D3084" t="s">
        <v>595</v>
      </c>
      <c r="F3084" t="s">
        <v>8006</v>
      </c>
      <c r="G3084" t="s">
        <v>595</v>
      </c>
      <c r="H3084" t="s">
        <v>8006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7934</v>
      </c>
      <c r="D3085" t="s">
        <v>595</v>
      </c>
      <c r="F3085" t="s">
        <v>8007</v>
      </c>
      <c r="G3085" t="s">
        <v>595</v>
      </c>
      <c r="H3085" t="s">
        <v>8007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7934</v>
      </c>
      <c r="D3086" t="s">
        <v>595</v>
      </c>
      <c r="F3086" t="s">
        <v>8008</v>
      </c>
      <c r="G3086" t="s">
        <v>595</v>
      </c>
      <c r="H3086" t="s">
        <v>8008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7934</v>
      </c>
      <c r="D3087" t="s">
        <v>595</v>
      </c>
      <c r="F3087" t="s">
        <v>8009</v>
      </c>
      <c r="G3087" t="s">
        <v>595</v>
      </c>
      <c r="H3087" t="s">
        <v>8009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7934</v>
      </c>
      <c r="D3088" t="s">
        <v>595</v>
      </c>
      <c r="F3088" t="s">
        <v>8010</v>
      </c>
      <c r="G3088" t="s">
        <v>595</v>
      </c>
      <c r="H3088" t="s">
        <v>8010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7934</v>
      </c>
      <c r="D3089" t="s">
        <v>595</v>
      </c>
      <c r="F3089" t="s">
        <v>8011</v>
      </c>
      <c r="G3089" t="s">
        <v>595</v>
      </c>
      <c r="H3089" t="s">
        <v>8011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7934</v>
      </c>
      <c r="D3090" t="s">
        <v>2775</v>
      </c>
      <c r="F3090" t="s">
        <v>7951</v>
      </c>
      <c r="G3090" t="s">
        <v>2775</v>
      </c>
      <c r="H3090" t="s">
        <v>7951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7934</v>
      </c>
      <c r="D3091" t="s">
        <v>2775</v>
      </c>
      <c r="F3091" t="s">
        <v>7952</v>
      </c>
      <c r="G3091" t="s">
        <v>2775</v>
      </c>
      <c r="H3091" t="s">
        <v>7952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7934</v>
      </c>
      <c r="D3092" t="s">
        <v>2775</v>
      </c>
      <c r="F3092" t="s">
        <v>7969</v>
      </c>
      <c r="G3092" t="s">
        <v>2775</v>
      </c>
      <c r="H3092" t="s">
        <v>7969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7934</v>
      </c>
      <c r="D3093" t="s">
        <v>2775</v>
      </c>
      <c r="F3093" t="s">
        <v>7981</v>
      </c>
      <c r="G3093" t="s">
        <v>2775</v>
      </c>
      <c r="H3093" t="s">
        <v>7981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7934</v>
      </c>
      <c r="D3094" t="s">
        <v>2775</v>
      </c>
      <c r="F3094" t="s">
        <v>7982</v>
      </c>
      <c r="G3094" t="s">
        <v>2775</v>
      </c>
      <c r="H3094" t="s">
        <v>7982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7934</v>
      </c>
      <c r="D3095" t="s">
        <v>2775</v>
      </c>
      <c r="F3095" t="s">
        <v>8009</v>
      </c>
      <c r="G3095" t="s">
        <v>2775</v>
      </c>
      <c r="H3095" t="s">
        <v>8009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8012</v>
      </c>
      <c r="D3096" t="s">
        <v>2775</v>
      </c>
      <c r="F3096" t="s">
        <v>8013</v>
      </c>
      <c r="G3096" t="s">
        <v>2775</v>
      </c>
      <c r="H3096" t="s">
        <v>8013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8012</v>
      </c>
      <c r="D3097" t="s">
        <v>2775</v>
      </c>
      <c r="F3097" t="s">
        <v>8014</v>
      </c>
      <c r="G3097" t="s">
        <v>2775</v>
      </c>
      <c r="H3097" t="s">
        <v>8014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8012</v>
      </c>
      <c r="D3098" t="s">
        <v>2775</v>
      </c>
      <c r="F3098" t="s">
        <v>8015</v>
      </c>
      <c r="G3098" t="s">
        <v>2775</v>
      </c>
      <c r="H3098" t="s">
        <v>8015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8012</v>
      </c>
      <c r="D3099" t="s">
        <v>2775</v>
      </c>
      <c r="F3099" t="s">
        <v>8016</v>
      </c>
      <c r="G3099" t="s">
        <v>2775</v>
      </c>
      <c r="H3099" t="s">
        <v>8016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8012</v>
      </c>
      <c r="D3100" t="s">
        <v>2775</v>
      </c>
      <c r="F3100" t="s">
        <v>8017</v>
      </c>
      <c r="G3100" t="s">
        <v>2775</v>
      </c>
      <c r="H3100" t="s">
        <v>8017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8012</v>
      </c>
      <c r="D3101" t="s">
        <v>2775</v>
      </c>
      <c r="F3101" t="s">
        <v>8018</v>
      </c>
      <c r="G3101" t="s">
        <v>2775</v>
      </c>
      <c r="H3101" t="s">
        <v>8018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8012</v>
      </c>
      <c r="D3102" t="s">
        <v>2775</v>
      </c>
      <c r="F3102" t="s">
        <v>8019</v>
      </c>
      <c r="G3102" t="s">
        <v>2775</v>
      </c>
      <c r="H3102" t="s">
        <v>8019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8012</v>
      </c>
      <c r="D3103" t="s">
        <v>2775</v>
      </c>
      <c r="F3103" t="s">
        <v>8020</v>
      </c>
      <c r="G3103" t="s">
        <v>2775</v>
      </c>
      <c r="H3103" t="s">
        <v>8020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8012</v>
      </c>
      <c r="D3104" t="s">
        <v>2775</v>
      </c>
      <c r="F3104" t="s">
        <v>8021</v>
      </c>
      <c r="G3104" t="s">
        <v>2775</v>
      </c>
      <c r="H3104" t="s">
        <v>8021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8012</v>
      </c>
      <c r="D3105" t="s">
        <v>2775</v>
      </c>
      <c r="F3105" t="s">
        <v>8022</v>
      </c>
      <c r="G3105" t="s">
        <v>2775</v>
      </c>
      <c r="H3105" t="s">
        <v>8022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8012</v>
      </c>
      <c r="D3106" t="s">
        <v>2775</v>
      </c>
      <c r="F3106" t="s">
        <v>8023</v>
      </c>
      <c r="G3106" t="s">
        <v>2775</v>
      </c>
      <c r="H3106" t="s">
        <v>8023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8012</v>
      </c>
      <c r="D3107" t="s">
        <v>2775</v>
      </c>
      <c r="F3107" t="s">
        <v>8024</v>
      </c>
      <c r="G3107" t="s">
        <v>2775</v>
      </c>
      <c r="H3107" t="s">
        <v>8024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8012</v>
      </c>
      <c r="D3108" t="s">
        <v>2775</v>
      </c>
      <c r="F3108" t="s">
        <v>8025</v>
      </c>
      <c r="G3108" t="s">
        <v>2775</v>
      </c>
      <c r="H3108" t="s">
        <v>8025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8012</v>
      </c>
      <c r="D3109" t="s">
        <v>2775</v>
      </c>
      <c r="F3109" t="s">
        <v>8026</v>
      </c>
      <c r="G3109" t="s">
        <v>2775</v>
      </c>
      <c r="H3109" t="s">
        <v>8026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8012</v>
      </c>
      <c r="D3110" t="s">
        <v>2775</v>
      </c>
      <c r="F3110" t="s">
        <v>8027</v>
      </c>
      <c r="G3110" t="s">
        <v>2775</v>
      </c>
      <c r="H3110" t="s">
        <v>8027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8012</v>
      </c>
      <c r="D3111" t="s">
        <v>2775</v>
      </c>
      <c r="F3111" t="s">
        <v>8028</v>
      </c>
      <c r="G3111" t="s">
        <v>2775</v>
      </c>
      <c r="H3111" t="s">
        <v>8028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8012</v>
      </c>
      <c r="D3112" t="s">
        <v>2775</v>
      </c>
      <c r="F3112" t="s">
        <v>8029</v>
      </c>
      <c r="G3112" t="s">
        <v>2775</v>
      </c>
      <c r="H3112" t="s">
        <v>8029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8012</v>
      </c>
      <c r="D3113" t="s">
        <v>2775</v>
      </c>
      <c r="F3113" t="s">
        <v>8030</v>
      </c>
      <c r="G3113" t="s">
        <v>2775</v>
      </c>
      <c r="H3113" t="s">
        <v>8030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8012</v>
      </c>
      <c r="D3114" t="s">
        <v>2775</v>
      </c>
      <c r="F3114" t="s">
        <v>8031</v>
      </c>
      <c r="G3114" t="s">
        <v>2775</v>
      </c>
      <c r="H3114" t="s">
        <v>8031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8012</v>
      </c>
      <c r="D3115" t="s">
        <v>2775</v>
      </c>
      <c r="F3115" t="s">
        <v>8032</v>
      </c>
      <c r="G3115" t="s">
        <v>2775</v>
      </c>
      <c r="H3115" t="s">
        <v>8032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8012</v>
      </c>
      <c r="D3116" t="s">
        <v>2775</v>
      </c>
      <c r="F3116" t="s">
        <v>8033</v>
      </c>
      <c r="G3116" t="s">
        <v>2775</v>
      </c>
      <c r="H3116" t="s">
        <v>8033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8012</v>
      </c>
      <c r="D3117" t="s">
        <v>2775</v>
      </c>
      <c r="F3117" t="s">
        <v>8034</v>
      </c>
      <c r="G3117" t="s">
        <v>2775</v>
      </c>
      <c r="H3117" t="s">
        <v>8034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8012</v>
      </c>
      <c r="D3118" t="s">
        <v>2775</v>
      </c>
      <c r="F3118" t="s">
        <v>8035</v>
      </c>
      <c r="G3118" t="s">
        <v>2775</v>
      </c>
      <c r="H3118" t="s">
        <v>8035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8012</v>
      </c>
      <c r="D3119" t="s">
        <v>2775</v>
      </c>
      <c r="F3119" t="s">
        <v>8036</v>
      </c>
      <c r="G3119" t="s">
        <v>2775</v>
      </c>
      <c r="H3119" t="s">
        <v>8036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8012</v>
      </c>
      <c r="D3120" t="s">
        <v>2775</v>
      </c>
      <c r="F3120" t="s">
        <v>8037</v>
      </c>
      <c r="G3120" t="s">
        <v>2775</v>
      </c>
      <c r="H3120" t="s">
        <v>8037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8012</v>
      </c>
      <c r="D3121" t="s">
        <v>2775</v>
      </c>
      <c r="F3121" t="s">
        <v>8038</v>
      </c>
      <c r="G3121" t="s">
        <v>2775</v>
      </c>
      <c r="H3121" t="s">
        <v>8038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8012</v>
      </c>
      <c r="D3122" t="s">
        <v>2775</v>
      </c>
      <c r="F3122" t="s">
        <v>8039</v>
      </c>
      <c r="G3122" t="s">
        <v>2775</v>
      </c>
      <c r="H3122" t="s">
        <v>8039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8012</v>
      </c>
      <c r="D3123" t="s">
        <v>2775</v>
      </c>
      <c r="F3123" t="s">
        <v>8040</v>
      </c>
      <c r="G3123" t="s">
        <v>2775</v>
      </c>
      <c r="H3123" t="s">
        <v>8040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8012</v>
      </c>
      <c r="D3124" t="s">
        <v>2775</v>
      </c>
      <c r="F3124" t="s">
        <v>8041</v>
      </c>
      <c r="G3124" t="s">
        <v>2775</v>
      </c>
      <c r="H3124" t="s">
        <v>8041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8012</v>
      </c>
      <c r="D3125" t="s">
        <v>2775</v>
      </c>
      <c r="F3125" t="s">
        <v>8042</v>
      </c>
      <c r="G3125" t="s">
        <v>2775</v>
      </c>
      <c r="H3125" t="s">
        <v>8042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8012</v>
      </c>
      <c r="D3126" t="s">
        <v>2775</v>
      </c>
      <c r="F3126" t="s">
        <v>8043</v>
      </c>
      <c r="G3126" t="s">
        <v>2775</v>
      </c>
      <c r="H3126" t="s">
        <v>8043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8012</v>
      </c>
      <c r="D3127" t="s">
        <v>2775</v>
      </c>
      <c r="F3127" t="s">
        <v>8044</v>
      </c>
      <c r="G3127" t="s">
        <v>2775</v>
      </c>
      <c r="H3127" t="s">
        <v>8044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8012</v>
      </c>
      <c r="D3128" t="s">
        <v>2775</v>
      </c>
      <c r="F3128" t="s">
        <v>8045</v>
      </c>
      <c r="G3128" t="s">
        <v>2775</v>
      </c>
      <c r="H3128" t="s">
        <v>8045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8012</v>
      </c>
      <c r="D3129" t="s">
        <v>2775</v>
      </c>
      <c r="F3129" t="s">
        <v>8046</v>
      </c>
      <c r="G3129" t="s">
        <v>2775</v>
      </c>
      <c r="H3129" t="s">
        <v>8046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8012</v>
      </c>
      <c r="D3130" t="s">
        <v>2775</v>
      </c>
      <c r="F3130" t="s">
        <v>8047</v>
      </c>
      <c r="G3130" t="s">
        <v>2775</v>
      </c>
      <c r="H3130" t="s">
        <v>8047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8012</v>
      </c>
      <c r="D3131" t="s">
        <v>2775</v>
      </c>
      <c r="F3131" t="s">
        <v>8048</v>
      </c>
      <c r="G3131" t="s">
        <v>2775</v>
      </c>
      <c r="H3131" t="s">
        <v>8048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8012</v>
      </c>
      <c r="D3132" t="s">
        <v>2775</v>
      </c>
      <c r="F3132" t="s">
        <v>8049</v>
      </c>
      <c r="G3132" t="s">
        <v>2775</v>
      </c>
      <c r="H3132" t="s">
        <v>8049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8012</v>
      </c>
      <c r="D3133" t="s">
        <v>2775</v>
      </c>
      <c r="F3133" t="s">
        <v>8050</v>
      </c>
      <c r="G3133" t="s">
        <v>2775</v>
      </c>
      <c r="H3133" t="s">
        <v>8050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8012</v>
      </c>
      <c r="D3134" t="s">
        <v>2775</v>
      </c>
      <c r="F3134" t="s">
        <v>8051</v>
      </c>
      <c r="G3134" t="s">
        <v>2775</v>
      </c>
      <c r="H3134" t="s">
        <v>8051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8012</v>
      </c>
      <c r="D3135" t="s">
        <v>2775</v>
      </c>
      <c r="F3135" t="s">
        <v>8052</v>
      </c>
      <c r="G3135" t="s">
        <v>2775</v>
      </c>
      <c r="H3135" t="s">
        <v>8052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8012</v>
      </c>
      <c r="D3136" t="s">
        <v>2775</v>
      </c>
      <c r="F3136" t="s">
        <v>8053</v>
      </c>
      <c r="G3136" t="s">
        <v>2775</v>
      </c>
      <c r="H3136" t="s">
        <v>8053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8012</v>
      </c>
      <c r="D3137" t="s">
        <v>2775</v>
      </c>
      <c r="F3137" t="s">
        <v>8054</v>
      </c>
      <c r="G3137" t="s">
        <v>2775</v>
      </c>
      <c r="H3137" t="s">
        <v>8054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8012</v>
      </c>
      <c r="D3138" t="s">
        <v>2775</v>
      </c>
      <c r="F3138" t="s">
        <v>8055</v>
      </c>
      <c r="G3138" t="s">
        <v>2775</v>
      </c>
      <c r="H3138" t="s">
        <v>8055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8012</v>
      </c>
      <c r="D3139" t="s">
        <v>2775</v>
      </c>
      <c r="F3139" t="s">
        <v>8056</v>
      </c>
      <c r="G3139" t="s">
        <v>2775</v>
      </c>
      <c r="H3139" t="s">
        <v>8056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8012</v>
      </c>
      <c r="D3140" t="s">
        <v>2775</v>
      </c>
      <c r="F3140" t="s">
        <v>8057</v>
      </c>
      <c r="G3140" t="s">
        <v>2775</v>
      </c>
      <c r="H3140" t="s">
        <v>8057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8012</v>
      </c>
      <c r="D3141" t="s">
        <v>2775</v>
      </c>
      <c r="F3141" t="s">
        <v>8058</v>
      </c>
      <c r="G3141" t="s">
        <v>2775</v>
      </c>
      <c r="H3141" t="s">
        <v>8058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8012</v>
      </c>
      <c r="D3142" t="s">
        <v>2775</v>
      </c>
      <c r="F3142" t="s">
        <v>8059</v>
      </c>
      <c r="G3142" t="s">
        <v>2775</v>
      </c>
      <c r="H3142" t="s">
        <v>8059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8012</v>
      </c>
      <c r="D3143" t="s">
        <v>2775</v>
      </c>
      <c r="F3143" t="s">
        <v>8060</v>
      </c>
      <c r="G3143" t="s">
        <v>2775</v>
      </c>
      <c r="H3143" t="s">
        <v>8060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8012</v>
      </c>
      <c r="D3144" t="s">
        <v>2775</v>
      </c>
      <c r="F3144" t="s">
        <v>8061</v>
      </c>
      <c r="G3144" t="s">
        <v>2775</v>
      </c>
      <c r="H3144" t="s">
        <v>8061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8012</v>
      </c>
      <c r="D3145" t="s">
        <v>2775</v>
      </c>
      <c r="F3145" t="s">
        <v>8062</v>
      </c>
      <c r="G3145" t="s">
        <v>2775</v>
      </c>
      <c r="H3145" t="s">
        <v>8062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8012</v>
      </c>
      <c r="D3146" t="s">
        <v>2775</v>
      </c>
      <c r="F3146" t="s">
        <v>8063</v>
      </c>
      <c r="G3146" t="s">
        <v>2775</v>
      </c>
      <c r="H3146" t="s">
        <v>8063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8012</v>
      </c>
      <c r="D3147" t="s">
        <v>2775</v>
      </c>
      <c r="F3147" t="s">
        <v>8064</v>
      </c>
      <c r="G3147" t="s">
        <v>2775</v>
      </c>
      <c r="H3147" t="s">
        <v>8064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8012</v>
      </c>
      <c r="D3148" t="s">
        <v>2775</v>
      </c>
      <c r="F3148" t="s">
        <v>8065</v>
      </c>
      <c r="G3148" t="s">
        <v>2775</v>
      </c>
      <c r="H3148" t="s">
        <v>8065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8012</v>
      </c>
      <c r="D3149" t="s">
        <v>2775</v>
      </c>
      <c r="F3149" t="s">
        <v>8066</v>
      </c>
      <c r="G3149" t="s">
        <v>2775</v>
      </c>
      <c r="H3149" t="s">
        <v>8066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8012</v>
      </c>
      <c r="D3150" t="s">
        <v>2775</v>
      </c>
      <c r="F3150" t="s">
        <v>8067</v>
      </c>
      <c r="G3150" t="s">
        <v>2775</v>
      </c>
      <c r="H3150" t="s">
        <v>8067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8012</v>
      </c>
      <c r="D3151" t="s">
        <v>2775</v>
      </c>
      <c r="F3151" t="s">
        <v>8068</v>
      </c>
      <c r="G3151" t="s">
        <v>2775</v>
      </c>
      <c r="H3151" t="s">
        <v>8068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8012</v>
      </c>
      <c r="D3152" t="s">
        <v>2775</v>
      </c>
      <c r="F3152" t="s">
        <v>8069</v>
      </c>
      <c r="G3152" t="s">
        <v>2775</v>
      </c>
      <c r="H3152" t="s">
        <v>8069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8012</v>
      </c>
      <c r="D3153" t="s">
        <v>2775</v>
      </c>
      <c r="F3153" t="s">
        <v>8070</v>
      </c>
      <c r="G3153" t="s">
        <v>2775</v>
      </c>
      <c r="H3153" t="s">
        <v>8070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8012</v>
      </c>
      <c r="D3154" t="s">
        <v>2775</v>
      </c>
      <c r="F3154" t="s">
        <v>8071</v>
      </c>
      <c r="G3154" t="s">
        <v>2775</v>
      </c>
      <c r="H3154" t="s">
        <v>8071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8012</v>
      </c>
      <c r="D3155" t="s">
        <v>2775</v>
      </c>
      <c r="F3155" t="s">
        <v>8072</v>
      </c>
      <c r="G3155" t="s">
        <v>2775</v>
      </c>
      <c r="H3155" t="s">
        <v>8072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8012</v>
      </c>
      <c r="D3156" t="s">
        <v>2775</v>
      </c>
      <c r="F3156" t="s">
        <v>8073</v>
      </c>
      <c r="G3156" t="s">
        <v>2775</v>
      </c>
      <c r="H3156" t="s">
        <v>8073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8012</v>
      </c>
      <c r="D3157" t="s">
        <v>2775</v>
      </c>
      <c r="F3157" t="s">
        <v>8074</v>
      </c>
      <c r="G3157" t="s">
        <v>2775</v>
      </c>
      <c r="H3157" t="s">
        <v>8074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8012</v>
      </c>
      <c r="D3158" t="s">
        <v>2775</v>
      </c>
      <c r="F3158" t="s">
        <v>8075</v>
      </c>
      <c r="G3158" t="s">
        <v>2775</v>
      </c>
      <c r="H3158" t="s">
        <v>8075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8012</v>
      </c>
      <c r="D3159" t="s">
        <v>2775</v>
      </c>
      <c r="F3159" t="s">
        <v>8076</v>
      </c>
      <c r="G3159" t="s">
        <v>2775</v>
      </c>
      <c r="H3159" t="s">
        <v>8076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8012</v>
      </c>
      <c r="D3160" t="s">
        <v>2775</v>
      </c>
      <c r="F3160" t="s">
        <v>8077</v>
      </c>
      <c r="G3160" t="s">
        <v>2775</v>
      </c>
      <c r="H3160" t="s">
        <v>8077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8012</v>
      </c>
      <c r="D3161" t="s">
        <v>2775</v>
      </c>
      <c r="F3161" t="s">
        <v>8078</v>
      </c>
      <c r="G3161" t="s">
        <v>2775</v>
      </c>
      <c r="H3161" t="s">
        <v>8078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8012</v>
      </c>
      <c r="D3162" t="s">
        <v>2775</v>
      </c>
      <c r="F3162" t="s">
        <v>8079</v>
      </c>
      <c r="G3162" t="s">
        <v>2775</v>
      </c>
      <c r="H3162" t="s">
        <v>8079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8080</v>
      </c>
      <c r="D3163" t="s">
        <v>2775</v>
      </c>
      <c r="F3163" t="s">
        <v>8081</v>
      </c>
      <c r="G3163" t="s">
        <v>2775</v>
      </c>
      <c r="H3163" t="s">
        <v>8081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8080</v>
      </c>
      <c r="D3164" t="s">
        <v>2775</v>
      </c>
      <c r="F3164" t="s">
        <v>8082</v>
      </c>
      <c r="G3164" t="s">
        <v>2775</v>
      </c>
      <c r="H3164" t="s">
        <v>8082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8080</v>
      </c>
      <c r="D3165" t="s">
        <v>2775</v>
      </c>
      <c r="F3165" t="s">
        <v>8083</v>
      </c>
      <c r="G3165" t="s">
        <v>2775</v>
      </c>
      <c r="H3165" t="s">
        <v>8083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8080</v>
      </c>
      <c r="D3166" t="s">
        <v>2775</v>
      </c>
      <c r="F3166" t="s">
        <v>8084</v>
      </c>
      <c r="G3166" t="s">
        <v>2775</v>
      </c>
      <c r="H3166" t="s">
        <v>8084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8080</v>
      </c>
      <c r="D3167" t="s">
        <v>2775</v>
      </c>
      <c r="F3167" t="s">
        <v>8085</v>
      </c>
      <c r="G3167" t="s">
        <v>2775</v>
      </c>
      <c r="H3167" t="s">
        <v>8085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8080</v>
      </c>
      <c r="D3168" t="s">
        <v>2775</v>
      </c>
      <c r="F3168" t="s">
        <v>8016</v>
      </c>
      <c r="G3168" t="s">
        <v>2775</v>
      </c>
      <c r="H3168" t="s">
        <v>8016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8080</v>
      </c>
      <c r="D3169" t="s">
        <v>2775</v>
      </c>
      <c r="F3169" t="s">
        <v>8086</v>
      </c>
      <c r="G3169" t="s">
        <v>2775</v>
      </c>
      <c r="H3169" t="s">
        <v>8086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8080</v>
      </c>
      <c r="D3170" t="s">
        <v>2775</v>
      </c>
      <c r="F3170" t="s">
        <v>8087</v>
      </c>
      <c r="G3170" t="s">
        <v>2775</v>
      </c>
      <c r="H3170" t="s">
        <v>8087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8080</v>
      </c>
      <c r="D3171" t="s">
        <v>2775</v>
      </c>
      <c r="F3171" t="s">
        <v>8022</v>
      </c>
      <c r="G3171" t="s">
        <v>2775</v>
      </c>
      <c r="H3171" t="s">
        <v>8022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8080</v>
      </c>
      <c r="D3172" t="s">
        <v>2775</v>
      </c>
      <c r="F3172" t="s">
        <v>8088</v>
      </c>
      <c r="G3172" t="s">
        <v>2775</v>
      </c>
      <c r="H3172" t="s">
        <v>8088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8080</v>
      </c>
      <c r="D3173" t="s">
        <v>2775</v>
      </c>
      <c r="F3173" t="s">
        <v>8089</v>
      </c>
      <c r="G3173" t="s">
        <v>2775</v>
      </c>
      <c r="H3173" t="s">
        <v>8089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8080</v>
      </c>
      <c r="D3174" t="s">
        <v>2775</v>
      </c>
      <c r="F3174" t="s">
        <v>8090</v>
      </c>
      <c r="G3174" t="s">
        <v>2775</v>
      </c>
      <c r="H3174" t="s">
        <v>8090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8080</v>
      </c>
      <c r="D3175" t="s">
        <v>2775</v>
      </c>
      <c r="F3175" t="s">
        <v>8091</v>
      </c>
      <c r="G3175" t="s">
        <v>2775</v>
      </c>
      <c r="H3175" t="s">
        <v>8091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8080</v>
      </c>
      <c r="D3176" t="s">
        <v>2775</v>
      </c>
      <c r="F3176" t="s">
        <v>8092</v>
      </c>
      <c r="G3176" t="s">
        <v>2775</v>
      </c>
      <c r="H3176" t="s">
        <v>8092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8080</v>
      </c>
      <c r="D3177" t="s">
        <v>2775</v>
      </c>
      <c r="F3177" t="s">
        <v>8093</v>
      </c>
      <c r="G3177" t="s">
        <v>2775</v>
      </c>
      <c r="H3177" t="s">
        <v>8093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8080</v>
      </c>
      <c r="D3178" t="s">
        <v>2775</v>
      </c>
      <c r="F3178" t="s">
        <v>8094</v>
      </c>
      <c r="G3178" t="s">
        <v>2775</v>
      </c>
      <c r="H3178" t="s">
        <v>8094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8080</v>
      </c>
      <c r="D3179" t="s">
        <v>2775</v>
      </c>
      <c r="F3179" t="s">
        <v>8095</v>
      </c>
      <c r="G3179" t="s">
        <v>2775</v>
      </c>
      <c r="H3179" t="s">
        <v>8095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8080</v>
      </c>
      <c r="D3180" t="s">
        <v>2775</v>
      </c>
      <c r="F3180" t="s">
        <v>8096</v>
      </c>
      <c r="G3180" t="s">
        <v>2775</v>
      </c>
      <c r="H3180" t="s">
        <v>8096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8080</v>
      </c>
      <c r="D3181" t="s">
        <v>2775</v>
      </c>
      <c r="F3181" t="s">
        <v>8097</v>
      </c>
      <c r="G3181" t="s">
        <v>2775</v>
      </c>
      <c r="H3181" t="s">
        <v>8097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8080</v>
      </c>
      <c r="D3182" t="s">
        <v>2775</v>
      </c>
      <c r="F3182" t="s">
        <v>8098</v>
      </c>
      <c r="G3182" t="s">
        <v>2775</v>
      </c>
      <c r="H3182" t="s">
        <v>8098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8080</v>
      </c>
      <c r="D3183" t="s">
        <v>2775</v>
      </c>
      <c r="F3183" t="s">
        <v>8035</v>
      </c>
      <c r="G3183" t="s">
        <v>2775</v>
      </c>
      <c r="H3183" t="s">
        <v>8035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8080</v>
      </c>
      <c r="D3184" t="s">
        <v>2775</v>
      </c>
      <c r="F3184" t="s">
        <v>8099</v>
      </c>
      <c r="G3184" t="s">
        <v>2775</v>
      </c>
      <c r="H3184" t="s">
        <v>8099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8080</v>
      </c>
      <c r="D3185" t="s">
        <v>2775</v>
      </c>
      <c r="F3185" t="s">
        <v>8100</v>
      </c>
      <c r="G3185" t="s">
        <v>2775</v>
      </c>
      <c r="H3185" t="s">
        <v>8100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8080</v>
      </c>
      <c r="D3186" t="s">
        <v>2775</v>
      </c>
      <c r="F3186" t="s">
        <v>8101</v>
      </c>
      <c r="G3186" t="s">
        <v>2775</v>
      </c>
      <c r="H3186" t="s">
        <v>8101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8080</v>
      </c>
      <c r="D3187" t="s">
        <v>2775</v>
      </c>
      <c r="F3187" t="s">
        <v>8102</v>
      </c>
      <c r="G3187" t="s">
        <v>2775</v>
      </c>
      <c r="H3187" t="s">
        <v>8102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8080</v>
      </c>
      <c r="D3188" t="s">
        <v>2775</v>
      </c>
      <c r="F3188" t="s">
        <v>8103</v>
      </c>
      <c r="G3188" t="s">
        <v>2775</v>
      </c>
      <c r="H3188" t="s">
        <v>8103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8080</v>
      </c>
      <c r="D3189" t="s">
        <v>2775</v>
      </c>
      <c r="F3189" t="s">
        <v>8104</v>
      </c>
      <c r="G3189" t="s">
        <v>2775</v>
      </c>
      <c r="H3189" t="s">
        <v>8104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8080</v>
      </c>
      <c r="D3190" t="s">
        <v>2775</v>
      </c>
      <c r="F3190" t="s">
        <v>8105</v>
      </c>
      <c r="G3190" t="s">
        <v>2775</v>
      </c>
      <c r="H3190" t="s">
        <v>8105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8080</v>
      </c>
      <c r="D3191" t="s">
        <v>2775</v>
      </c>
      <c r="F3191" t="s">
        <v>8046</v>
      </c>
      <c r="G3191" t="s">
        <v>2775</v>
      </c>
      <c r="H3191" t="s">
        <v>8046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8080</v>
      </c>
      <c r="D3192" t="s">
        <v>2775</v>
      </c>
      <c r="F3192" t="s">
        <v>8106</v>
      </c>
      <c r="G3192" t="s">
        <v>2775</v>
      </c>
      <c r="H3192" t="s">
        <v>8106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8080</v>
      </c>
      <c r="D3193" t="s">
        <v>2775</v>
      </c>
      <c r="F3193" t="s">
        <v>8107</v>
      </c>
      <c r="G3193" t="s">
        <v>2775</v>
      </c>
      <c r="H3193" t="s">
        <v>8107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8080</v>
      </c>
      <c r="D3194" t="s">
        <v>2775</v>
      </c>
      <c r="F3194" t="s">
        <v>8108</v>
      </c>
      <c r="G3194" t="s">
        <v>2775</v>
      </c>
      <c r="H3194" t="s">
        <v>8108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8080</v>
      </c>
      <c r="D3195" t="s">
        <v>2775</v>
      </c>
      <c r="F3195" t="s">
        <v>8109</v>
      </c>
      <c r="G3195" t="s">
        <v>2775</v>
      </c>
      <c r="H3195" t="s">
        <v>8109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8080</v>
      </c>
      <c r="D3196" t="s">
        <v>2775</v>
      </c>
      <c r="F3196" t="s">
        <v>8110</v>
      </c>
      <c r="G3196" t="s">
        <v>2775</v>
      </c>
      <c r="H3196" t="s">
        <v>8110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8080</v>
      </c>
      <c r="D3197" t="s">
        <v>2775</v>
      </c>
      <c r="F3197" t="s">
        <v>8111</v>
      </c>
      <c r="G3197" t="s">
        <v>2775</v>
      </c>
      <c r="H3197" t="s">
        <v>8111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8080</v>
      </c>
      <c r="D3198" t="s">
        <v>2775</v>
      </c>
      <c r="F3198" t="s">
        <v>8112</v>
      </c>
      <c r="G3198" t="s">
        <v>2775</v>
      </c>
      <c r="H3198" t="s">
        <v>8112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8080</v>
      </c>
      <c r="D3199" t="s">
        <v>2775</v>
      </c>
      <c r="F3199" t="s">
        <v>8113</v>
      </c>
      <c r="G3199" t="s">
        <v>2775</v>
      </c>
      <c r="H3199" t="s">
        <v>8113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8080</v>
      </c>
      <c r="D3200" t="s">
        <v>2775</v>
      </c>
      <c r="F3200" t="s">
        <v>8114</v>
      </c>
      <c r="G3200" t="s">
        <v>2775</v>
      </c>
      <c r="H3200" t="s">
        <v>8114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8080</v>
      </c>
      <c r="D3201" t="s">
        <v>2775</v>
      </c>
      <c r="F3201" t="s">
        <v>8115</v>
      </c>
      <c r="G3201" t="s">
        <v>2775</v>
      </c>
      <c r="H3201" t="s">
        <v>8115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8080</v>
      </c>
      <c r="D3202" t="s">
        <v>2775</v>
      </c>
      <c r="F3202" t="s">
        <v>8116</v>
      </c>
      <c r="G3202" t="s">
        <v>2775</v>
      </c>
      <c r="H3202" t="s">
        <v>8116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8080</v>
      </c>
      <c r="D3203" t="s">
        <v>2775</v>
      </c>
      <c r="F3203" t="s">
        <v>8117</v>
      </c>
      <c r="G3203" t="s">
        <v>2775</v>
      </c>
      <c r="H3203" t="s">
        <v>8117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8080</v>
      </c>
      <c r="D3204" t="s">
        <v>2775</v>
      </c>
      <c r="F3204" t="s">
        <v>8118</v>
      </c>
      <c r="G3204" t="s">
        <v>2775</v>
      </c>
      <c r="H3204" t="s">
        <v>8118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8080</v>
      </c>
      <c r="D3205" t="s">
        <v>2775</v>
      </c>
      <c r="F3205" t="s">
        <v>8052</v>
      </c>
      <c r="G3205" t="s">
        <v>2775</v>
      </c>
      <c r="H3205" t="s">
        <v>8052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8080</v>
      </c>
      <c r="D3206" t="s">
        <v>2775</v>
      </c>
      <c r="F3206" t="s">
        <v>8119</v>
      </c>
      <c r="G3206" t="s">
        <v>2775</v>
      </c>
      <c r="H3206" t="s">
        <v>8119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8080</v>
      </c>
      <c r="D3207" t="s">
        <v>2775</v>
      </c>
      <c r="F3207" t="s">
        <v>8120</v>
      </c>
      <c r="G3207" t="s">
        <v>2775</v>
      </c>
      <c r="H3207" t="s">
        <v>8120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8080</v>
      </c>
      <c r="D3208" t="s">
        <v>2775</v>
      </c>
      <c r="F3208" t="s">
        <v>8121</v>
      </c>
      <c r="G3208" t="s">
        <v>2775</v>
      </c>
      <c r="H3208" t="s">
        <v>8121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8080</v>
      </c>
      <c r="D3209" t="s">
        <v>2775</v>
      </c>
      <c r="F3209" t="s">
        <v>8122</v>
      </c>
      <c r="G3209" t="s">
        <v>2775</v>
      </c>
      <c r="H3209" t="s">
        <v>8122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8080</v>
      </c>
      <c r="D3210" t="s">
        <v>2775</v>
      </c>
      <c r="F3210" t="s">
        <v>8123</v>
      </c>
      <c r="G3210" t="s">
        <v>2775</v>
      </c>
      <c r="H3210" t="s">
        <v>8123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8080</v>
      </c>
      <c r="D3211" t="s">
        <v>2775</v>
      </c>
      <c r="F3211" t="s">
        <v>8124</v>
      </c>
      <c r="G3211" t="s">
        <v>2775</v>
      </c>
      <c r="H3211" t="s">
        <v>8124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8080</v>
      </c>
      <c r="D3212" t="s">
        <v>2775</v>
      </c>
      <c r="F3212" t="s">
        <v>8125</v>
      </c>
      <c r="G3212" t="s">
        <v>2775</v>
      </c>
      <c r="H3212" t="s">
        <v>8125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8080</v>
      </c>
      <c r="D3213" t="s">
        <v>2775</v>
      </c>
      <c r="F3213" t="s">
        <v>8126</v>
      </c>
      <c r="G3213" t="s">
        <v>2775</v>
      </c>
      <c r="H3213" t="s">
        <v>8126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8080</v>
      </c>
      <c r="D3214" t="s">
        <v>2775</v>
      </c>
      <c r="F3214" t="s">
        <v>8127</v>
      </c>
      <c r="G3214" t="s">
        <v>2775</v>
      </c>
      <c r="H3214" t="s">
        <v>8127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8080</v>
      </c>
      <c r="D3215" t="s">
        <v>2775</v>
      </c>
      <c r="F3215" t="s">
        <v>8128</v>
      </c>
      <c r="G3215" t="s">
        <v>2775</v>
      </c>
      <c r="H3215" t="s">
        <v>8128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8080</v>
      </c>
      <c r="D3216" t="s">
        <v>2775</v>
      </c>
      <c r="F3216" t="s">
        <v>8129</v>
      </c>
      <c r="G3216" t="s">
        <v>2775</v>
      </c>
      <c r="H3216" t="s">
        <v>8129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8080</v>
      </c>
      <c r="D3217" t="s">
        <v>2775</v>
      </c>
      <c r="F3217" t="s">
        <v>8130</v>
      </c>
      <c r="G3217" t="s">
        <v>2775</v>
      </c>
      <c r="H3217" t="s">
        <v>8130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8080</v>
      </c>
      <c r="D3218" t="s">
        <v>2775</v>
      </c>
      <c r="F3218" t="s">
        <v>8131</v>
      </c>
      <c r="G3218" t="s">
        <v>2775</v>
      </c>
      <c r="H3218" t="s">
        <v>8131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8080</v>
      </c>
      <c r="D3219" t="s">
        <v>2775</v>
      </c>
      <c r="F3219" t="s">
        <v>8132</v>
      </c>
      <c r="G3219" t="s">
        <v>2775</v>
      </c>
      <c r="H3219" t="s">
        <v>8132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8080</v>
      </c>
      <c r="D3220" t="s">
        <v>2775</v>
      </c>
      <c r="F3220" t="s">
        <v>8133</v>
      </c>
      <c r="G3220" t="s">
        <v>2775</v>
      </c>
      <c r="H3220" t="s">
        <v>8133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8080</v>
      </c>
      <c r="D3221" t="s">
        <v>2775</v>
      </c>
      <c r="F3221" t="s">
        <v>8134</v>
      </c>
      <c r="G3221" t="s">
        <v>2775</v>
      </c>
      <c r="H3221" t="s">
        <v>8134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8080</v>
      </c>
      <c r="D3222" t="s">
        <v>2775</v>
      </c>
      <c r="F3222" t="s">
        <v>8135</v>
      </c>
      <c r="G3222" t="s">
        <v>2775</v>
      </c>
      <c r="H3222" t="s">
        <v>8135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8080</v>
      </c>
      <c r="D3223" t="s">
        <v>2775</v>
      </c>
      <c r="F3223" t="s">
        <v>8136</v>
      </c>
      <c r="G3223" t="s">
        <v>2775</v>
      </c>
      <c r="H3223" t="s">
        <v>8136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8080</v>
      </c>
      <c r="D3224" t="s">
        <v>2775</v>
      </c>
      <c r="F3224" t="s">
        <v>8137</v>
      </c>
      <c r="G3224" t="s">
        <v>2775</v>
      </c>
      <c r="H3224" t="s">
        <v>8137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8080</v>
      </c>
      <c r="D3225" t="s">
        <v>2775</v>
      </c>
      <c r="F3225" t="s">
        <v>8059</v>
      </c>
      <c r="G3225" t="s">
        <v>2775</v>
      </c>
      <c r="H3225" t="s">
        <v>8059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8080</v>
      </c>
      <c r="D3226" t="s">
        <v>2775</v>
      </c>
      <c r="F3226" t="s">
        <v>8138</v>
      </c>
      <c r="G3226" t="s">
        <v>2775</v>
      </c>
      <c r="H3226" t="s">
        <v>8138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8080</v>
      </c>
      <c r="D3227" t="s">
        <v>2775</v>
      </c>
      <c r="F3227" t="s">
        <v>8139</v>
      </c>
      <c r="G3227" t="s">
        <v>2775</v>
      </c>
      <c r="H3227" t="s">
        <v>8139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8080</v>
      </c>
      <c r="D3228" t="s">
        <v>2775</v>
      </c>
      <c r="F3228" t="s">
        <v>8140</v>
      </c>
      <c r="G3228" t="s">
        <v>2775</v>
      </c>
      <c r="H3228" t="s">
        <v>8140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8080</v>
      </c>
      <c r="D3229" t="s">
        <v>2775</v>
      </c>
      <c r="F3229" t="s">
        <v>8141</v>
      </c>
      <c r="G3229" t="s">
        <v>2775</v>
      </c>
      <c r="H3229" t="s">
        <v>8141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8080</v>
      </c>
      <c r="D3230" t="s">
        <v>2775</v>
      </c>
      <c r="F3230" t="s">
        <v>8142</v>
      </c>
      <c r="G3230" t="s">
        <v>2775</v>
      </c>
      <c r="H3230" t="s">
        <v>8142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8080</v>
      </c>
      <c r="D3231" t="s">
        <v>2775</v>
      </c>
      <c r="F3231" t="s">
        <v>8143</v>
      </c>
      <c r="G3231" t="s">
        <v>2775</v>
      </c>
      <c r="H3231" t="s">
        <v>8143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8080</v>
      </c>
      <c r="D3232" t="s">
        <v>2775</v>
      </c>
      <c r="F3232" t="s">
        <v>8144</v>
      </c>
      <c r="G3232" t="s">
        <v>2775</v>
      </c>
      <c r="H3232" t="s">
        <v>8144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8080</v>
      </c>
      <c r="D3233" t="s">
        <v>2775</v>
      </c>
      <c r="F3233" t="s">
        <v>8145</v>
      </c>
      <c r="G3233" t="s">
        <v>2775</v>
      </c>
      <c r="H3233" t="s">
        <v>8145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8080</v>
      </c>
      <c r="D3234" t="s">
        <v>2775</v>
      </c>
      <c r="F3234" t="s">
        <v>8146</v>
      </c>
      <c r="G3234" t="s">
        <v>2775</v>
      </c>
      <c r="H3234" t="s">
        <v>8146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8080</v>
      </c>
      <c r="D3235" t="s">
        <v>2775</v>
      </c>
      <c r="F3235" t="s">
        <v>8147</v>
      </c>
      <c r="G3235" t="s">
        <v>2775</v>
      </c>
      <c r="H3235" t="s">
        <v>8147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8080</v>
      </c>
      <c r="D3236" t="s">
        <v>2775</v>
      </c>
      <c r="F3236" t="s">
        <v>8148</v>
      </c>
      <c r="G3236" t="s">
        <v>2775</v>
      </c>
      <c r="H3236" t="s">
        <v>8148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8080</v>
      </c>
      <c r="D3237" t="s">
        <v>2775</v>
      </c>
      <c r="F3237" t="s">
        <v>8149</v>
      </c>
      <c r="G3237" t="s">
        <v>2775</v>
      </c>
      <c r="H3237" t="s">
        <v>8149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8080</v>
      </c>
      <c r="D3238" t="s">
        <v>2775</v>
      </c>
      <c r="F3238" t="s">
        <v>8150</v>
      </c>
      <c r="G3238" t="s">
        <v>2775</v>
      </c>
      <c r="H3238" t="s">
        <v>8150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8080</v>
      </c>
      <c r="D3239" t="s">
        <v>2775</v>
      </c>
      <c r="F3239" t="s">
        <v>8151</v>
      </c>
      <c r="G3239" t="s">
        <v>2775</v>
      </c>
      <c r="H3239" t="s">
        <v>8151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8080</v>
      </c>
      <c r="D3240" t="s">
        <v>2775</v>
      </c>
      <c r="F3240" t="s">
        <v>8152</v>
      </c>
      <c r="G3240" t="s">
        <v>2775</v>
      </c>
      <c r="H3240" t="s">
        <v>8152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8080</v>
      </c>
      <c r="D3241" t="s">
        <v>2775</v>
      </c>
      <c r="F3241" t="s">
        <v>8153</v>
      </c>
      <c r="G3241" t="s">
        <v>2775</v>
      </c>
      <c r="H3241" t="s">
        <v>8153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8080</v>
      </c>
      <c r="D3242" t="s">
        <v>2775</v>
      </c>
      <c r="F3242" t="s">
        <v>8154</v>
      </c>
      <c r="G3242" t="s">
        <v>2775</v>
      </c>
      <c r="H3242" t="s">
        <v>8154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8080</v>
      </c>
      <c r="D3243" t="s">
        <v>2775</v>
      </c>
      <c r="F3243" t="s">
        <v>8155</v>
      </c>
      <c r="G3243" t="s">
        <v>2775</v>
      </c>
      <c r="H3243" t="s">
        <v>8155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8080</v>
      </c>
      <c r="D3244" t="s">
        <v>2775</v>
      </c>
      <c r="F3244" t="s">
        <v>8156</v>
      </c>
      <c r="G3244" t="s">
        <v>2775</v>
      </c>
      <c r="H3244" t="s">
        <v>8156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8080</v>
      </c>
      <c r="D3245" t="s">
        <v>2775</v>
      </c>
      <c r="F3245" t="s">
        <v>8157</v>
      </c>
      <c r="G3245" t="s">
        <v>2775</v>
      </c>
      <c r="H3245" t="s">
        <v>8157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8080</v>
      </c>
      <c r="D3246" t="s">
        <v>2775</v>
      </c>
      <c r="F3246" t="s">
        <v>8158</v>
      </c>
      <c r="G3246" t="s">
        <v>2775</v>
      </c>
      <c r="H3246" t="s">
        <v>8158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8080</v>
      </c>
      <c r="D3247" t="s">
        <v>2775</v>
      </c>
      <c r="F3247" t="s">
        <v>8159</v>
      </c>
      <c r="G3247" t="s">
        <v>2775</v>
      </c>
      <c r="H3247" t="s">
        <v>8159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8080</v>
      </c>
      <c r="D3248" t="s">
        <v>2775</v>
      </c>
      <c r="F3248" t="s">
        <v>8160</v>
      </c>
      <c r="G3248" t="s">
        <v>2775</v>
      </c>
      <c r="H3248" t="s">
        <v>8160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8080</v>
      </c>
      <c r="D3249" t="s">
        <v>2775</v>
      </c>
      <c r="F3249" t="s">
        <v>8076</v>
      </c>
      <c r="G3249" t="s">
        <v>2775</v>
      </c>
      <c r="H3249" t="s">
        <v>8076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8080</v>
      </c>
      <c r="D3250" t="s">
        <v>2775</v>
      </c>
      <c r="F3250" t="s">
        <v>8161</v>
      </c>
      <c r="G3250" t="s">
        <v>2775</v>
      </c>
      <c r="H3250" t="s">
        <v>8161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8162</v>
      </c>
      <c r="D3251" t="s">
        <v>2775</v>
      </c>
      <c r="F3251" t="s">
        <v>8163</v>
      </c>
      <c r="G3251" t="s">
        <v>2775</v>
      </c>
      <c r="H3251" t="s">
        <v>8163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8162</v>
      </c>
      <c r="D3252" t="s">
        <v>2775</v>
      </c>
      <c r="F3252" t="s">
        <v>8164</v>
      </c>
      <c r="G3252" t="s">
        <v>2775</v>
      </c>
      <c r="H3252" t="s">
        <v>8164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8162</v>
      </c>
      <c r="D3253" t="s">
        <v>2775</v>
      </c>
      <c r="F3253" t="s">
        <v>8165</v>
      </c>
      <c r="G3253" t="s">
        <v>2775</v>
      </c>
      <c r="H3253" t="s">
        <v>8165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8162</v>
      </c>
      <c r="D3254" t="s">
        <v>2775</v>
      </c>
      <c r="F3254" t="s">
        <v>8166</v>
      </c>
      <c r="G3254" t="s">
        <v>2775</v>
      </c>
      <c r="H3254" t="s">
        <v>8166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8162</v>
      </c>
      <c r="D3255" t="s">
        <v>2775</v>
      </c>
      <c r="F3255" t="s">
        <v>8167</v>
      </c>
      <c r="G3255" t="s">
        <v>2775</v>
      </c>
      <c r="H3255" t="s">
        <v>8167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8162</v>
      </c>
      <c r="D3256" t="s">
        <v>2775</v>
      </c>
      <c r="F3256" t="s">
        <v>8168</v>
      </c>
      <c r="G3256" t="s">
        <v>2775</v>
      </c>
      <c r="H3256" t="s">
        <v>8168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8162</v>
      </c>
      <c r="D3257" t="s">
        <v>2775</v>
      </c>
      <c r="F3257" t="s">
        <v>8021</v>
      </c>
      <c r="G3257" t="s">
        <v>2775</v>
      </c>
      <c r="H3257" t="s">
        <v>8021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8162</v>
      </c>
      <c r="D3258" t="s">
        <v>2775</v>
      </c>
      <c r="F3258" t="s">
        <v>8169</v>
      </c>
      <c r="G3258" t="s">
        <v>2775</v>
      </c>
      <c r="H3258" t="s">
        <v>8169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8162</v>
      </c>
      <c r="D3259" t="s">
        <v>2775</v>
      </c>
      <c r="F3259" t="s">
        <v>8170</v>
      </c>
      <c r="G3259" t="s">
        <v>2775</v>
      </c>
      <c r="H3259" t="s">
        <v>8170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8162</v>
      </c>
      <c r="D3260" t="s">
        <v>2775</v>
      </c>
      <c r="F3260" t="s">
        <v>8171</v>
      </c>
      <c r="G3260" t="s">
        <v>2775</v>
      </c>
      <c r="H3260" t="s">
        <v>8171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8162</v>
      </c>
      <c r="D3261" t="s">
        <v>2775</v>
      </c>
      <c r="F3261" t="s">
        <v>8172</v>
      </c>
      <c r="G3261" t="s">
        <v>2775</v>
      </c>
      <c r="H3261" t="s">
        <v>8172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8162</v>
      </c>
      <c r="D3262" t="s">
        <v>2775</v>
      </c>
      <c r="F3262" t="s">
        <v>8173</v>
      </c>
      <c r="G3262" t="s">
        <v>2775</v>
      </c>
      <c r="H3262" t="s">
        <v>8173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8162</v>
      </c>
      <c r="D3263" t="s">
        <v>2775</v>
      </c>
      <c r="F3263" t="s">
        <v>8174</v>
      </c>
      <c r="G3263" t="s">
        <v>2775</v>
      </c>
      <c r="H3263" t="s">
        <v>8174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8162</v>
      </c>
      <c r="D3264" t="s">
        <v>2775</v>
      </c>
      <c r="F3264" t="s">
        <v>8175</v>
      </c>
      <c r="G3264" t="s">
        <v>2775</v>
      </c>
      <c r="H3264" t="s">
        <v>8175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8162</v>
      </c>
      <c r="D3265" t="s">
        <v>2775</v>
      </c>
      <c r="F3265" t="s">
        <v>4754</v>
      </c>
      <c r="G3265" t="s">
        <v>2775</v>
      </c>
      <c r="H3265" t="s">
        <v>4754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8162</v>
      </c>
      <c r="D3266" t="s">
        <v>2775</v>
      </c>
      <c r="F3266" t="s">
        <v>8176</v>
      </c>
      <c r="G3266" t="s">
        <v>2775</v>
      </c>
      <c r="H3266" t="s">
        <v>8176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8162</v>
      </c>
      <c r="D3267" t="s">
        <v>2775</v>
      </c>
      <c r="F3267" t="s">
        <v>8177</v>
      </c>
      <c r="G3267" t="s">
        <v>2775</v>
      </c>
      <c r="H3267" t="s">
        <v>8177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8162</v>
      </c>
      <c r="D3268" t="s">
        <v>2775</v>
      </c>
      <c r="F3268" t="s">
        <v>8178</v>
      </c>
      <c r="G3268" t="s">
        <v>2775</v>
      </c>
      <c r="H3268" t="s">
        <v>8178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8162</v>
      </c>
      <c r="D3269" t="s">
        <v>2775</v>
      </c>
      <c r="F3269" t="s">
        <v>8179</v>
      </c>
      <c r="G3269" t="s">
        <v>2775</v>
      </c>
      <c r="H3269" t="s">
        <v>8179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8162</v>
      </c>
      <c r="D3270" t="s">
        <v>2775</v>
      </c>
      <c r="F3270" t="s">
        <v>8180</v>
      </c>
      <c r="G3270" t="s">
        <v>2775</v>
      </c>
      <c r="H3270" t="s">
        <v>8180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8162</v>
      </c>
      <c r="D3271" t="s">
        <v>2775</v>
      </c>
      <c r="F3271" t="s">
        <v>8181</v>
      </c>
      <c r="G3271" t="s">
        <v>2775</v>
      </c>
      <c r="H3271" t="s">
        <v>8181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8162</v>
      </c>
      <c r="D3272" t="s">
        <v>2775</v>
      </c>
      <c r="F3272" t="s">
        <v>8182</v>
      </c>
      <c r="G3272" t="s">
        <v>2775</v>
      </c>
      <c r="H3272" t="s">
        <v>8182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8162</v>
      </c>
      <c r="D3273" t="s">
        <v>2775</v>
      </c>
      <c r="F3273" t="s">
        <v>8183</v>
      </c>
      <c r="G3273" t="s">
        <v>2775</v>
      </c>
      <c r="H3273" t="s">
        <v>8183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8162</v>
      </c>
      <c r="D3274" t="s">
        <v>2775</v>
      </c>
      <c r="F3274" t="s">
        <v>8184</v>
      </c>
      <c r="G3274" t="s">
        <v>2775</v>
      </c>
      <c r="H3274" t="s">
        <v>8184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8162</v>
      </c>
      <c r="D3275" t="s">
        <v>2775</v>
      </c>
      <c r="F3275" t="s">
        <v>8185</v>
      </c>
      <c r="G3275" t="s">
        <v>2775</v>
      </c>
      <c r="H3275" t="s">
        <v>8185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8162</v>
      </c>
      <c r="D3276" t="s">
        <v>2775</v>
      </c>
      <c r="F3276" t="s">
        <v>8186</v>
      </c>
      <c r="G3276" t="s">
        <v>2775</v>
      </c>
      <c r="H3276" t="s">
        <v>8186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8162</v>
      </c>
      <c r="D3277" t="s">
        <v>2775</v>
      </c>
      <c r="F3277" t="s">
        <v>8187</v>
      </c>
      <c r="G3277" t="s">
        <v>2775</v>
      </c>
      <c r="H3277" t="s">
        <v>8187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8162</v>
      </c>
      <c r="D3278" t="s">
        <v>2775</v>
      </c>
      <c r="F3278" t="s">
        <v>8188</v>
      </c>
      <c r="G3278" t="s">
        <v>2775</v>
      </c>
      <c r="H3278" t="s">
        <v>8188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8162</v>
      </c>
      <c r="D3279" t="s">
        <v>2775</v>
      </c>
      <c r="F3279" t="s">
        <v>8189</v>
      </c>
      <c r="G3279" t="s">
        <v>2775</v>
      </c>
      <c r="H3279" t="s">
        <v>8189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8162</v>
      </c>
      <c r="D3280" t="s">
        <v>2775</v>
      </c>
      <c r="F3280" t="s">
        <v>8190</v>
      </c>
      <c r="G3280" t="s">
        <v>2775</v>
      </c>
      <c r="H3280" t="s">
        <v>8190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8162</v>
      </c>
      <c r="D3281" t="s">
        <v>2775</v>
      </c>
      <c r="F3281" t="s">
        <v>8191</v>
      </c>
      <c r="G3281" t="s">
        <v>2775</v>
      </c>
      <c r="H3281" t="s">
        <v>8191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8162</v>
      </c>
      <c r="D3282" t="s">
        <v>2775</v>
      </c>
      <c r="F3282" t="s">
        <v>8192</v>
      </c>
      <c r="G3282" t="s">
        <v>2775</v>
      </c>
      <c r="H3282" t="s">
        <v>8192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8162</v>
      </c>
      <c r="D3283" t="s">
        <v>2775</v>
      </c>
      <c r="F3283" t="s">
        <v>8193</v>
      </c>
      <c r="G3283" t="s">
        <v>2775</v>
      </c>
      <c r="H3283" t="s">
        <v>8193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8162</v>
      </c>
      <c r="D3284" t="s">
        <v>2775</v>
      </c>
      <c r="F3284" t="s">
        <v>8194</v>
      </c>
      <c r="G3284" t="s">
        <v>2775</v>
      </c>
      <c r="H3284" t="s">
        <v>8194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8162</v>
      </c>
      <c r="D3285" t="s">
        <v>2775</v>
      </c>
      <c r="F3285" t="s">
        <v>8195</v>
      </c>
      <c r="G3285" t="s">
        <v>2775</v>
      </c>
      <c r="H3285" t="s">
        <v>8195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8162</v>
      </c>
      <c r="D3286" t="s">
        <v>2775</v>
      </c>
      <c r="F3286" t="s">
        <v>8196</v>
      </c>
      <c r="G3286" t="s">
        <v>2775</v>
      </c>
      <c r="H3286" t="s">
        <v>8196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8162</v>
      </c>
      <c r="D3287" t="s">
        <v>2775</v>
      </c>
      <c r="F3287" t="s">
        <v>8197</v>
      </c>
      <c r="G3287" t="s">
        <v>2775</v>
      </c>
      <c r="H3287" t="s">
        <v>8197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8162</v>
      </c>
      <c r="D3288" t="s">
        <v>2775</v>
      </c>
      <c r="F3288" t="s">
        <v>8198</v>
      </c>
      <c r="G3288" t="s">
        <v>2775</v>
      </c>
      <c r="H3288" t="s">
        <v>8198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8162</v>
      </c>
      <c r="D3289" t="s">
        <v>2775</v>
      </c>
      <c r="F3289" t="s">
        <v>8199</v>
      </c>
      <c r="G3289" t="s">
        <v>2775</v>
      </c>
      <c r="H3289" t="s">
        <v>8199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8162</v>
      </c>
      <c r="D3290" t="s">
        <v>2775</v>
      </c>
      <c r="F3290" t="s">
        <v>8200</v>
      </c>
      <c r="G3290" t="s">
        <v>2775</v>
      </c>
      <c r="H3290" t="s">
        <v>8200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8162</v>
      </c>
      <c r="D3291" t="s">
        <v>2775</v>
      </c>
      <c r="F3291" t="s">
        <v>8201</v>
      </c>
      <c r="G3291" t="s">
        <v>2775</v>
      </c>
      <c r="H3291" t="s">
        <v>8201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8162</v>
      </c>
      <c r="D3292" t="s">
        <v>2775</v>
      </c>
      <c r="F3292" t="s">
        <v>8202</v>
      </c>
      <c r="G3292" t="s">
        <v>2775</v>
      </c>
      <c r="H3292" t="s">
        <v>8202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8162</v>
      </c>
      <c r="D3293" t="s">
        <v>2775</v>
      </c>
      <c r="F3293" t="s">
        <v>8203</v>
      </c>
      <c r="G3293" t="s">
        <v>2775</v>
      </c>
      <c r="H3293" t="s">
        <v>8203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8162</v>
      </c>
      <c r="D3294" t="s">
        <v>2775</v>
      </c>
      <c r="F3294" t="s">
        <v>8204</v>
      </c>
      <c r="G3294" t="s">
        <v>2775</v>
      </c>
      <c r="H3294" t="s">
        <v>8204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8162</v>
      </c>
      <c r="D3295" t="s">
        <v>2775</v>
      </c>
      <c r="F3295" t="s">
        <v>8205</v>
      </c>
      <c r="G3295" t="s">
        <v>2775</v>
      </c>
      <c r="H3295" t="s">
        <v>8205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8206</v>
      </c>
      <c r="D3296" t="s">
        <v>2775</v>
      </c>
      <c r="F3296" t="s">
        <v>8207</v>
      </c>
      <c r="G3296" t="s">
        <v>2775</v>
      </c>
      <c r="H3296" t="s">
        <v>8207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8206</v>
      </c>
      <c r="D3297" t="s">
        <v>2775</v>
      </c>
      <c r="F3297" t="s">
        <v>8208</v>
      </c>
      <c r="G3297" t="s">
        <v>2775</v>
      </c>
      <c r="H3297" t="s">
        <v>8208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8206</v>
      </c>
      <c r="D3298" t="s">
        <v>2775</v>
      </c>
      <c r="F3298" t="s">
        <v>8209</v>
      </c>
      <c r="G3298" t="s">
        <v>2775</v>
      </c>
      <c r="H3298" t="s">
        <v>8209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8206</v>
      </c>
      <c r="D3299" t="s">
        <v>2775</v>
      </c>
      <c r="F3299" t="s">
        <v>8210</v>
      </c>
      <c r="G3299" t="s">
        <v>2775</v>
      </c>
      <c r="H3299" t="s">
        <v>8210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8206</v>
      </c>
      <c r="D3300" t="s">
        <v>2775</v>
      </c>
      <c r="F3300" t="s">
        <v>8211</v>
      </c>
      <c r="G3300" t="s">
        <v>2775</v>
      </c>
      <c r="H3300" t="s">
        <v>8211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8206</v>
      </c>
      <c r="D3301" t="s">
        <v>2775</v>
      </c>
      <c r="F3301" t="s">
        <v>8212</v>
      </c>
      <c r="G3301" t="s">
        <v>2775</v>
      </c>
      <c r="H3301" t="s">
        <v>8212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8206</v>
      </c>
      <c r="D3302" t="s">
        <v>2775</v>
      </c>
      <c r="F3302" t="s">
        <v>8213</v>
      </c>
      <c r="G3302" t="s">
        <v>2775</v>
      </c>
      <c r="H3302" t="s">
        <v>8213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8206</v>
      </c>
      <c r="D3303" t="s">
        <v>2775</v>
      </c>
      <c r="F3303" t="s">
        <v>8214</v>
      </c>
      <c r="G3303" t="s">
        <v>2775</v>
      </c>
      <c r="H3303" t="s">
        <v>8214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8206</v>
      </c>
      <c r="D3304" t="s">
        <v>2775</v>
      </c>
      <c r="F3304" t="s">
        <v>8215</v>
      </c>
      <c r="G3304" t="s">
        <v>2775</v>
      </c>
      <c r="H3304" t="s">
        <v>8215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8206</v>
      </c>
      <c r="D3305" t="s">
        <v>2775</v>
      </c>
      <c r="F3305" t="s">
        <v>8216</v>
      </c>
      <c r="G3305" t="s">
        <v>2775</v>
      </c>
      <c r="H3305" t="s">
        <v>8216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8206</v>
      </c>
      <c r="D3306" t="s">
        <v>2775</v>
      </c>
      <c r="F3306" t="s">
        <v>8217</v>
      </c>
      <c r="G3306" t="s">
        <v>2775</v>
      </c>
      <c r="H3306" t="s">
        <v>8217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8206</v>
      </c>
      <c r="D3307" t="s">
        <v>2775</v>
      </c>
      <c r="F3307" t="s">
        <v>8218</v>
      </c>
      <c r="G3307" t="s">
        <v>2775</v>
      </c>
      <c r="H3307" t="s">
        <v>8218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8206</v>
      </c>
      <c r="D3308" t="s">
        <v>2775</v>
      </c>
      <c r="F3308" t="s">
        <v>8219</v>
      </c>
      <c r="G3308" t="s">
        <v>2775</v>
      </c>
      <c r="H3308" t="s">
        <v>8219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8206</v>
      </c>
      <c r="D3309" t="s">
        <v>2775</v>
      </c>
      <c r="F3309" t="s">
        <v>8220</v>
      </c>
      <c r="G3309" t="s">
        <v>2775</v>
      </c>
      <c r="H3309" t="s">
        <v>8220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8206</v>
      </c>
      <c r="D3310" t="s">
        <v>2775</v>
      </c>
      <c r="F3310" t="s">
        <v>8221</v>
      </c>
      <c r="G3310" t="s">
        <v>2775</v>
      </c>
      <c r="H3310" t="s">
        <v>8221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8206</v>
      </c>
      <c r="D3311" t="s">
        <v>2775</v>
      </c>
      <c r="F3311" t="s">
        <v>8222</v>
      </c>
      <c r="G3311" t="s">
        <v>2775</v>
      </c>
      <c r="H3311" t="s">
        <v>8222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8206</v>
      </c>
      <c r="D3312" t="s">
        <v>2775</v>
      </c>
      <c r="F3312" t="s">
        <v>8223</v>
      </c>
      <c r="G3312" t="s">
        <v>2775</v>
      </c>
      <c r="H3312" t="s">
        <v>8223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8206</v>
      </c>
      <c r="D3313" t="s">
        <v>2775</v>
      </c>
      <c r="F3313" t="s">
        <v>8224</v>
      </c>
      <c r="G3313" t="s">
        <v>2775</v>
      </c>
      <c r="H3313" t="s">
        <v>8224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8206</v>
      </c>
      <c r="D3314" t="s">
        <v>2775</v>
      </c>
      <c r="F3314" t="s">
        <v>8225</v>
      </c>
      <c r="G3314" t="s">
        <v>2775</v>
      </c>
      <c r="H3314" t="s">
        <v>8225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8206</v>
      </c>
      <c r="D3315" t="s">
        <v>2775</v>
      </c>
      <c r="F3315" t="s">
        <v>8226</v>
      </c>
      <c r="G3315" t="s">
        <v>2775</v>
      </c>
      <c r="H3315" t="s">
        <v>8226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8206</v>
      </c>
      <c r="D3316" t="s">
        <v>2775</v>
      </c>
      <c r="F3316" t="s">
        <v>8227</v>
      </c>
      <c r="G3316" t="s">
        <v>2775</v>
      </c>
      <c r="H3316" t="s">
        <v>8227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8206</v>
      </c>
      <c r="D3317" t="s">
        <v>2775</v>
      </c>
      <c r="F3317" t="s">
        <v>8228</v>
      </c>
      <c r="G3317" t="s">
        <v>2775</v>
      </c>
      <c r="H3317" t="s">
        <v>8228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8206</v>
      </c>
      <c r="D3318" t="s">
        <v>2775</v>
      </c>
      <c r="F3318" t="s">
        <v>8229</v>
      </c>
      <c r="G3318" t="s">
        <v>2775</v>
      </c>
      <c r="H3318" t="s">
        <v>8229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8206</v>
      </c>
      <c r="D3319" t="s">
        <v>2775</v>
      </c>
      <c r="F3319" t="s">
        <v>8230</v>
      </c>
      <c r="G3319" t="s">
        <v>2775</v>
      </c>
      <c r="H3319" t="s">
        <v>8230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8206</v>
      </c>
      <c r="D3320" t="s">
        <v>2775</v>
      </c>
      <c r="F3320" t="s">
        <v>8231</v>
      </c>
      <c r="G3320" t="s">
        <v>2775</v>
      </c>
      <c r="H3320" t="s">
        <v>8231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8206</v>
      </c>
      <c r="D3321" t="s">
        <v>2775</v>
      </c>
      <c r="F3321" t="s">
        <v>8232</v>
      </c>
      <c r="G3321" t="s">
        <v>2775</v>
      </c>
      <c r="H3321" t="s">
        <v>8232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8206</v>
      </c>
      <c r="D3322" t="s">
        <v>2775</v>
      </c>
      <c r="F3322" t="s">
        <v>8233</v>
      </c>
      <c r="G3322" t="s">
        <v>2775</v>
      </c>
      <c r="H3322" t="s">
        <v>8233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8206</v>
      </c>
      <c r="D3323" t="s">
        <v>2775</v>
      </c>
      <c r="F3323" t="s">
        <v>8234</v>
      </c>
      <c r="G3323" t="s">
        <v>2775</v>
      </c>
      <c r="H3323" t="s">
        <v>8234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8206</v>
      </c>
      <c r="D3324" t="s">
        <v>2775</v>
      </c>
      <c r="F3324" t="s">
        <v>8235</v>
      </c>
      <c r="G3324" t="s">
        <v>2775</v>
      </c>
      <c r="H3324" t="s">
        <v>8235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8206</v>
      </c>
      <c r="D3325" t="s">
        <v>2775</v>
      </c>
      <c r="F3325" t="s">
        <v>8236</v>
      </c>
      <c r="G3325" t="s">
        <v>2775</v>
      </c>
      <c r="H3325" t="s">
        <v>8236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8206</v>
      </c>
      <c r="D3326" t="s">
        <v>2775</v>
      </c>
      <c r="F3326" t="s">
        <v>8237</v>
      </c>
      <c r="G3326" t="s">
        <v>2775</v>
      </c>
      <c r="H3326" t="s">
        <v>8237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8206</v>
      </c>
      <c r="D3327" t="s">
        <v>2775</v>
      </c>
      <c r="F3327" t="s">
        <v>8238</v>
      </c>
      <c r="G3327" t="s">
        <v>2775</v>
      </c>
      <c r="H3327" t="s">
        <v>8238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8206</v>
      </c>
      <c r="D3328" t="s">
        <v>2775</v>
      </c>
      <c r="F3328" t="s">
        <v>8239</v>
      </c>
      <c r="G3328" t="s">
        <v>2775</v>
      </c>
      <c r="H3328" t="s">
        <v>8239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8206</v>
      </c>
      <c r="D3329" t="s">
        <v>2775</v>
      </c>
      <c r="F3329" t="s">
        <v>8240</v>
      </c>
      <c r="G3329" t="s">
        <v>2775</v>
      </c>
      <c r="H3329" t="s">
        <v>8240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8206</v>
      </c>
      <c r="D3330" t="s">
        <v>2775</v>
      </c>
      <c r="F3330" t="s">
        <v>8241</v>
      </c>
      <c r="G3330" t="s">
        <v>2775</v>
      </c>
      <c r="H3330" t="s">
        <v>8241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8206</v>
      </c>
      <c r="D3331" t="s">
        <v>2775</v>
      </c>
      <c r="F3331" t="s">
        <v>8242</v>
      </c>
      <c r="G3331" t="s">
        <v>2775</v>
      </c>
      <c r="H3331" t="s">
        <v>8242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8206</v>
      </c>
      <c r="D3332" t="s">
        <v>2775</v>
      </c>
      <c r="F3332" t="s">
        <v>8243</v>
      </c>
      <c r="G3332" t="s">
        <v>2775</v>
      </c>
      <c r="H3332" t="s">
        <v>8243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8206</v>
      </c>
      <c r="D3333" t="s">
        <v>2775</v>
      </c>
      <c r="F3333" t="s">
        <v>8244</v>
      </c>
      <c r="G3333" t="s">
        <v>2775</v>
      </c>
      <c r="H3333" t="s">
        <v>8244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8206</v>
      </c>
      <c r="D3334" t="s">
        <v>2775</v>
      </c>
      <c r="F3334" t="s">
        <v>8245</v>
      </c>
      <c r="G3334" t="s">
        <v>2775</v>
      </c>
      <c r="H3334" t="s">
        <v>8245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8206</v>
      </c>
      <c r="D3335" t="s">
        <v>2775</v>
      </c>
      <c r="F3335" t="s">
        <v>8246</v>
      </c>
      <c r="G3335" t="s">
        <v>2775</v>
      </c>
      <c r="H3335" t="s">
        <v>8246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8206</v>
      </c>
      <c r="D3336" t="s">
        <v>2775</v>
      </c>
      <c r="F3336" t="s">
        <v>8247</v>
      </c>
      <c r="G3336" t="s">
        <v>2775</v>
      </c>
      <c r="H3336" t="s">
        <v>8247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8206</v>
      </c>
      <c r="D3337" t="s">
        <v>2775</v>
      </c>
      <c r="F3337" t="s">
        <v>8248</v>
      </c>
      <c r="G3337" t="s">
        <v>2775</v>
      </c>
      <c r="H3337" t="s">
        <v>8248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8206</v>
      </c>
      <c r="D3338" t="s">
        <v>2775</v>
      </c>
      <c r="F3338" t="s">
        <v>8249</v>
      </c>
      <c r="G3338" t="s">
        <v>2775</v>
      </c>
      <c r="H3338" t="s">
        <v>8249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8206</v>
      </c>
      <c r="D3339" t="s">
        <v>2775</v>
      </c>
      <c r="F3339" t="s">
        <v>8250</v>
      </c>
      <c r="G3339" t="s">
        <v>2775</v>
      </c>
      <c r="H3339" t="s">
        <v>8250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8206</v>
      </c>
      <c r="D3340" t="s">
        <v>2775</v>
      </c>
      <c r="F3340" t="s">
        <v>8251</v>
      </c>
      <c r="G3340" t="s">
        <v>2775</v>
      </c>
      <c r="H3340" t="s">
        <v>8251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8206</v>
      </c>
      <c r="D3341" t="s">
        <v>2775</v>
      </c>
      <c r="F3341" t="s">
        <v>8252</v>
      </c>
      <c r="G3341" t="s">
        <v>2775</v>
      </c>
      <c r="H3341" t="s">
        <v>8252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8206</v>
      </c>
      <c r="D3342" t="s">
        <v>2775</v>
      </c>
      <c r="F3342" t="s">
        <v>8253</v>
      </c>
      <c r="G3342" t="s">
        <v>2775</v>
      </c>
      <c r="H3342" t="s">
        <v>8253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8206</v>
      </c>
      <c r="D3343" t="s">
        <v>2775</v>
      </c>
      <c r="F3343" t="s">
        <v>8254</v>
      </c>
      <c r="G3343" t="s">
        <v>2775</v>
      </c>
      <c r="H3343" t="s">
        <v>8254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8206</v>
      </c>
      <c r="D3344" t="s">
        <v>2775</v>
      </c>
      <c r="F3344" t="s">
        <v>8255</v>
      </c>
      <c r="G3344" t="s">
        <v>2775</v>
      </c>
      <c r="H3344" t="s">
        <v>8255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8206</v>
      </c>
      <c r="D3345" t="s">
        <v>2775</v>
      </c>
      <c r="F3345" t="s">
        <v>8256</v>
      </c>
      <c r="G3345" t="s">
        <v>2775</v>
      </c>
      <c r="H3345" t="s">
        <v>8256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8206</v>
      </c>
      <c r="D3346" t="s">
        <v>2775</v>
      </c>
      <c r="F3346" t="s">
        <v>8257</v>
      </c>
      <c r="G3346" t="s">
        <v>2775</v>
      </c>
      <c r="H3346" t="s">
        <v>8257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8206</v>
      </c>
      <c r="D3347" t="s">
        <v>2775</v>
      </c>
      <c r="F3347" t="s">
        <v>8258</v>
      </c>
      <c r="G3347" t="s">
        <v>2775</v>
      </c>
      <c r="H3347" t="s">
        <v>8258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8206</v>
      </c>
      <c r="D3348" t="s">
        <v>2775</v>
      </c>
      <c r="F3348" t="s">
        <v>8259</v>
      </c>
      <c r="G3348" t="s">
        <v>2775</v>
      </c>
      <c r="H3348" t="s">
        <v>8259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8206</v>
      </c>
      <c r="D3349" t="s">
        <v>2775</v>
      </c>
      <c r="F3349" t="s">
        <v>8260</v>
      </c>
      <c r="G3349" t="s">
        <v>2775</v>
      </c>
      <c r="H3349" t="s">
        <v>8260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8206</v>
      </c>
      <c r="D3350" t="s">
        <v>2775</v>
      </c>
      <c r="F3350" t="s">
        <v>8261</v>
      </c>
      <c r="G3350" t="s">
        <v>2775</v>
      </c>
      <c r="H3350" t="s">
        <v>8261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8206</v>
      </c>
      <c r="D3351" t="s">
        <v>2775</v>
      </c>
      <c r="F3351" t="s">
        <v>8262</v>
      </c>
      <c r="G3351" t="s">
        <v>2775</v>
      </c>
      <c r="H3351" t="s">
        <v>8262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8206</v>
      </c>
      <c r="D3352" t="s">
        <v>2775</v>
      </c>
      <c r="F3352" t="s">
        <v>8263</v>
      </c>
      <c r="G3352" t="s">
        <v>2775</v>
      </c>
      <c r="H3352" t="s">
        <v>8263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8206</v>
      </c>
      <c r="D3353" t="s">
        <v>2775</v>
      </c>
      <c r="F3353" t="s">
        <v>8264</v>
      </c>
      <c r="G3353" t="s">
        <v>2775</v>
      </c>
      <c r="H3353" t="s">
        <v>8264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8206</v>
      </c>
      <c r="D3354" t="s">
        <v>2775</v>
      </c>
      <c r="F3354" t="s">
        <v>8265</v>
      </c>
      <c r="G3354" t="s">
        <v>2775</v>
      </c>
      <c r="H3354" t="s">
        <v>8265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8206</v>
      </c>
      <c r="D3355" t="s">
        <v>2775</v>
      </c>
      <c r="F3355" t="s">
        <v>8266</v>
      </c>
      <c r="G3355" t="s">
        <v>2775</v>
      </c>
      <c r="H3355" t="s">
        <v>8266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8206</v>
      </c>
      <c r="D3356" t="s">
        <v>2775</v>
      </c>
      <c r="F3356" t="s">
        <v>8267</v>
      </c>
      <c r="G3356" t="s">
        <v>2775</v>
      </c>
      <c r="H3356" t="s">
        <v>8267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8206</v>
      </c>
      <c r="D3357" t="s">
        <v>2775</v>
      </c>
      <c r="F3357" t="s">
        <v>8268</v>
      </c>
      <c r="G3357" t="s">
        <v>2775</v>
      </c>
      <c r="H3357" t="s">
        <v>8268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8206</v>
      </c>
      <c r="D3358" t="s">
        <v>2775</v>
      </c>
      <c r="F3358" t="s">
        <v>8269</v>
      </c>
      <c r="G3358" t="s">
        <v>2775</v>
      </c>
      <c r="H3358" t="s">
        <v>8269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8206</v>
      </c>
      <c r="D3359" t="s">
        <v>2775</v>
      </c>
      <c r="F3359" t="s">
        <v>8270</v>
      </c>
      <c r="G3359" t="s">
        <v>2775</v>
      </c>
      <c r="H3359" t="s">
        <v>8270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8206</v>
      </c>
      <c r="D3360" t="s">
        <v>2775</v>
      </c>
      <c r="F3360" t="s">
        <v>8271</v>
      </c>
      <c r="G3360" t="s">
        <v>2775</v>
      </c>
      <c r="H3360" t="s">
        <v>8271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8206</v>
      </c>
      <c r="D3361" t="s">
        <v>2775</v>
      </c>
      <c r="F3361" t="s">
        <v>8272</v>
      </c>
      <c r="G3361" t="s">
        <v>2775</v>
      </c>
      <c r="H3361" t="s">
        <v>8272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8273</v>
      </c>
      <c r="D3362" t="s">
        <v>2775</v>
      </c>
      <c r="F3362" t="s">
        <v>8274</v>
      </c>
      <c r="G3362" t="s">
        <v>2775</v>
      </c>
      <c r="H3362" t="s">
        <v>8274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8273</v>
      </c>
      <c r="D3363" t="s">
        <v>2775</v>
      </c>
      <c r="F3363" t="s">
        <v>8275</v>
      </c>
      <c r="G3363" t="s">
        <v>2775</v>
      </c>
      <c r="H3363" t="s">
        <v>8275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8273</v>
      </c>
      <c r="D3364" t="s">
        <v>2775</v>
      </c>
      <c r="F3364" t="s">
        <v>8276</v>
      </c>
      <c r="G3364" t="s">
        <v>2775</v>
      </c>
      <c r="H3364" t="s">
        <v>8276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8273</v>
      </c>
      <c r="D3365" t="s">
        <v>2775</v>
      </c>
      <c r="F3365" t="s">
        <v>8277</v>
      </c>
      <c r="G3365" t="s">
        <v>2775</v>
      </c>
      <c r="H3365" t="s">
        <v>8277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8273</v>
      </c>
      <c r="D3366" t="s">
        <v>2775</v>
      </c>
      <c r="F3366" t="s">
        <v>8278</v>
      </c>
      <c r="G3366" t="s">
        <v>2775</v>
      </c>
      <c r="H3366" t="s">
        <v>8278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8273</v>
      </c>
      <c r="D3367" t="s">
        <v>2775</v>
      </c>
      <c r="F3367" t="s">
        <v>8279</v>
      </c>
      <c r="G3367" t="s">
        <v>2775</v>
      </c>
      <c r="H3367" t="s">
        <v>8279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8273</v>
      </c>
      <c r="D3368" t="s">
        <v>2775</v>
      </c>
      <c r="F3368" t="s">
        <v>8280</v>
      </c>
      <c r="G3368" t="s">
        <v>2775</v>
      </c>
      <c r="H3368" t="s">
        <v>8280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8273</v>
      </c>
      <c r="D3369" t="s">
        <v>2775</v>
      </c>
      <c r="F3369" t="s">
        <v>8281</v>
      </c>
      <c r="G3369" t="s">
        <v>2775</v>
      </c>
      <c r="H3369" t="s">
        <v>8281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8273</v>
      </c>
      <c r="D3370" t="s">
        <v>2775</v>
      </c>
      <c r="F3370" t="s">
        <v>8282</v>
      </c>
      <c r="G3370" t="s">
        <v>2775</v>
      </c>
      <c r="H3370" t="s">
        <v>8282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8273</v>
      </c>
      <c r="D3371" t="s">
        <v>2775</v>
      </c>
      <c r="F3371" t="s">
        <v>8283</v>
      </c>
      <c r="G3371" t="s">
        <v>2775</v>
      </c>
      <c r="H3371" t="s">
        <v>8283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8273</v>
      </c>
      <c r="D3372" t="s">
        <v>2775</v>
      </c>
      <c r="F3372" t="s">
        <v>8284</v>
      </c>
      <c r="G3372" t="s">
        <v>2775</v>
      </c>
      <c r="H3372" t="s">
        <v>8284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8273</v>
      </c>
      <c r="D3373" t="s">
        <v>2775</v>
      </c>
      <c r="F3373" t="s">
        <v>8285</v>
      </c>
      <c r="G3373" t="s">
        <v>2775</v>
      </c>
      <c r="H3373" t="s">
        <v>8285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8273</v>
      </c>
      <c r="D3374" t="s">
        <v>2775</v>
      </c>
      <c r="F3374" t="s">
        <v>8286</v>
      </c>
      <c r="G3374" t="s">
        <v>2775</v>
      </c>
      <c r="H3374" t="s">
        <v>8286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8273</v>
      </c>
      <c r="D3375" t="s">
        <v>2775</v>
      </c>
      <c r="F3375" t="s">
        <v>8287</v>
      </c>
      <c r="G3375" t="s">
        <v>2775</v>
      </c>
      <c r="H3375" t="s">
        <v>8287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8273</v>
      </c>
      <c r="D3376" t="s">
        <v>2775</v>
      </c>
      <c r="F3376" t="s">
        <v>8288</v>
      </c>
      <c r="G3376" t="s">
        <v>2775</v>
      </c>
      <c r="H3376" t="s">
        <v>8288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8273</v>
      </c>
      <c r="D3377" t="s">
        <v>2775</v>
      </c>
      <c r="F3377" t="s">
        <v>8289</v>
      </c>
      <c r="G3377" t="s">
        <v>2775</v>
      </c>
      <c r="H3377" t="s">
        <v>8289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8273</v>
      </c>
      <c r="D3378" t="s">
        <v>2775</v>
      </c>
      <c r="F3378" t="s">
        <v>8290</v>
      </c>
      <c r="G3378" t="s">
        <v>2775</v>
      </c>
      <c r="H3378" t="s">
        <v>8290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8273</v>
      </c>
      <c r="D3379" t="s">
        <v>2775</v>
      </c>
      <c r="F3379" t="s">
        <v>8291</v>
      </c>
      <c r="G3379" t="s">
        <v>2775</v>
      </c>
      <c r="H3379" t="s">
        <v>8291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8273</v>
      </c>
      <c r="D3380" t="s">
        <v>2775</v>
      </c>
      <c r="F3380" t="s">
        <v>8292</v>
      </c>
      <c r="G3380" t="s">
        <v>2775</v>
      </c>
      <c r="H3380" t="s">
        <v>8292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8273</v>
      </c>
      <c r="D3381" t="s">
        <v>2775</v>
      </c>
      <c r="F3381" t="s">
        <v>8293</v>
      </c>
      <c r="G3381" t="s">
        <v>2775</v>
      </c>
      <c r="H3381" t="s">
        <v>8293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8273</v>
      </c>
      <c r="D3382" t="s">
        <v>2775</v>
      </c>
      <c r="F3382" t="s">
        <v>8294</v>
      </c>
      <c r="G3382" t="s">
        <v>2775</v>
      </c>
      <c r="H3382" t="s">
        <v>8294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8273</v>
      </c>
      <c r="D3383" t="s">
        <v>2775</v>
      </c>
      <c r="F3383" t="s">
        <v>8295</v>
      </c>
      <c r="G3383" t="s">
        <v>2775</v>
      </c>
      <c r="H3383" t="s">
        <v>8295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8273</v>
      </c>
      <c r="D3384" t="s">
        <v>2775</v>
      </c>
      <c r="F3384" t="s">
        <v>8296</v>
      </c>
      <c r="G3384" t="s">
        <v>2775</v>
      </c>
      <c r="H3384" t="s">
        <v>8296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8273</v>
      </c>
      <c r="D3385" t="s">
        <v>2775</v>
      </c>
      <c r="F3385" t="s">
        <v>8297</v>
      </c>
      <c r="G3385" t="s">
        <v>2775</v>
      </c>
      <c r="H3385" t="s">
        <v>8297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8273</v>
      </c>
      <c r="D3386" t="s">
        <v>2775</v>
      </c>
      <c r="F3386" t="s">
        <v>8298</v>
      </c>
      <c r="G3386" t="s">
        <v>2775</v>
      </c>
      <c r="H3386" t="s">
        <v>8298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8273</v>
      </c>
      <c r="D3387" t="s">
        <v>2775</v>
      </c>
      <c r="F3387" t="s">
        <v>8299</v>
      </c>
      <c r="G3387" t="s">
        <v>2775</v>
      </c>
      <c r="H3387" t="s">
        <v>8299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8273</v>
      </c>
      <c r="D3388" t="s">
        <v>2775</v>
      </c>
      <c r="F3388" t="s">
        <v>8300</v>
      </c>
      <c r="G3388" t="s">
        <v>2775</v>
      </c>
      <c r="H3388" t="s">
        <v>8300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8273</v>
      </c>
      <c r="D3389" t="s">
        <v>2775</v>
      </c>
      <c r="F3389" t="s">
        <v>8301</v>
      </c>
      <c r="G3389" t="s">
        <v>2775</v>
      </c>
      <c r="H3389" t="s">
        <v>8301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8273</v>
      </c>
      <c r="D3390" t="s">
        <v>2775</v>
      </c>
      <c r="F3390" t="s">
        <v>8302</v>
      </c>
      <c r="G3390" t="s">
        <v>2775</v>
      </c>
      <c r="H3390" t="s">
        <v>8302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8273</v>
      </c>
      <c r="D3391" t="s">
        <v>2775</v>
      </c>
      <c r="F3391" t="s">
        <v>8303</v>
      </c>
      <c r="G3391" t="s">
        <v>2775</v>
      </c>
      <c r="H3391" t="s">
        <v>8303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8273</v>
      </c>
      <c r="D3392" t="s">
        <v>2775</v>
      </c>
      <c r="F3392" t="s">
        <v>8304</v>
      </c>
      <c r="G3392" t="s">
        <v>2775</v>
      </c>
      <c r="H3392" t="s">
        <v>8304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8273</v>
      </c>
      <c r="D3393" t="s">
        <v>2775</v>
      </c>
      <c r="F3393" t="s">
        <v>8305</v>
      </c>
      <c r="G3393" t="s">
        <v>2775</v>
      </c>
      <c r="H3393" t="s">
        <v>8305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8273</v>
      </c>
      <c r="D3394" t="s">
        <v>2775</v>
      </c>
      <c r="F3394" t="s">
        <v>8306</v>
      </c>
      <c r="G3394" t="s">
        <v>2775</v>
      </c>
      <c r="H3394" t="s">
        <v>8306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8273</v>
      </c>
      <c r="D3395" t="s">
        <v>2775</v>
      </c>
      <c r="F3395" t="s">
        <v>8307</v>
      </c>
      <c r="G3395" t="s">
        <v>2775</v>
      </c>
      <c r="H3395" t="s">
        <v>8307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8273</v>
      </c>
      <c r="D3396" t="s">
        <v>2775</v>
      </c>
      <c r="F3396" t="s">
        <v>8308</v>
      </c>
      <c r="G3396" t="s">
        <v>2775</v>
      </c>
      <c r="H3396" t="s">
        <v>8308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8273</v>
      </c>
      <c r="D3397" t="s">
        <v>2775</v>
      </c>
      <c r="F3397" t="s">
        <v>8309</v>
      </c>
      <c r="G3397" t="s">
        <v>2775</v>
      </c>
      <c r="H3397" t="s">
        <v>8309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8273</v>
      </c>
      <c r="D3398" t="s">
        <v>2775</v>
      </c>
      <c r="F3398" t="s">
        <v>8310</v>
      </c>
      <c r="G3398" t="s">
        <v>2775</v>
      </c>
      <c r="H3398" t="s">
        <v>8310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8273</v>
      </c>
      <c r="D3399" t="s">
        <v>2775</v>
      </c>
      <c r="F3399" t="s">
        <v>8311</v>
      </c>
      <c r="G3399" t="s">
        <v>2775</v>
      </c>
      <c r="H3399" t="s">
        <v>8311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8273</v>
      </c>
      <c r="D3400" t="s">
        <v>2775</v>
      </c>
      <c r="F3400" t="s">
        <v>8312</v>
      </c>
      <c r="G3400" t="s">
        <v>2775</v>
      </c>
      <c r="H3400" t="s">
        <v>8312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8273</v>
      </c>
      <c r="D3401" t="s">
        <v>2775</v>
      </c>
      <c r="F3401" t="s">
        <v>8313</v>
      </c>
      <c r="G3401" t="s">
        <v>2775</v>
      </c>
      <c r="H3401" t="s">
        <v>8313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8273</v>
      </c>
      <c r="D3402" t="s">
        <v>2775</v>
      </c>
      <c r="F3402" t="s">
        <v>8314</v>
      </c>
      <c r="G3402" t="s">
        <v>2775</v>
      </c>
      <c r="H3402" t="s">
        <v>8314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8273</v>
      </c>
      <c r="D3403" t="s">
        <v>2775</v>
      </c>
      <c r="F3403" t="s">
        <v>8315</v>
      </c>
      <c r="G3403" t="s">
        <v>2775</v>
      </c>
      <c r="H3403" t="s">
        <v>8315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8273</v>
      </c>
      <c r="D3404" t="s">
        <v>2775</v>
      </c>
      <c r="F3404" t="s">
        <v>8316</v>
      </c>
      <c r="G3404" t="s">
        <v>2775</v>
      </c>
      <c r="H3404" t="s">
        <v>8316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8273</v>
      </c>
      <c r="D3405" t="s">
        <v>2775</v>
      </c>
      <c r="F3405" t="s">
        <v>8317</v>
      </c>
      <c r="G3405" t="s">
        <v>2775</v>
      </c>
      <c r="H3405" t="s">
        <v>8317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8273</v>
      </c>
      <c r="D3406" t="s">
        <v>2775</v>
      </c>
      <c r="F3406" t="s">
        <v>8318</v>
      </c>
      <c r="G3406" t="s">
        <v>2775</v>
      </c>
      <c r="H3406" t="s">
        <v>8318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8273</v>
      </c>
      <c r="D3407" t="s">
        <v>2775</v>
      </c>
      <c r="F3407" t="s">
        <v>8319</v>
      </c>
      <c r="G3407" t="s">
        <v>2775</v>
      </c>
      <c r="H3407" t="s">
        <v>8319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8273</v>
      </c>
      <c r="D3408" t="s">
        <v>2775</v>
      </c>
      <c r="F3408" t="s">
        <v>8320</v>
      </c>
      <c r="G3408" t="s">
        <v>2775</v>
      </c>
      <c r="H3408" t="s">
        <v>8320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8273</v>
      </c>
      <c r="D3409" t="s">
        <v>2775</v>
      </c>
      <c r="F3409" t="s">
        <v>8321</v>
      </c>
      <c r="G3409" t="s">
        <v>2775</v>
      </c>
      <c r="H3409" t="s">
        <v>8321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8273</v>
      </c>
      <c r="D3410" t="s">
        <v>2775</v>
      </c>
      <c r="F3410" t="s">
        <v>8322</v>
      </c>
      <c r="G3410" t="s">
        <v>2775</v>
      </c>
      <c r="H3410" t="s">
        <v>8322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8273</v>
      </c>
      <c r="D3411" t="s">
        <v>2775</v>
      </c>
      <c r="F3411" t="s">
        <v>8323</v>
      </c>
      <c r="G3411" t="s">
        <v>2775</v>
      </c>
      <c r="H3411" t="s">
        <v>8323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8273</v>
      </c>
      <c r="D3412" t="s">
        <v>2775</v>
      </c>
      <c r="F3412" t="s">
        <v>8324</v>
      </c>
      <c r="G3412" t="s">
        <v>2775</v>
      </c>
      <c r="H3412" t="s">
        <v>8324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8273</v>
      </c>
      <c r="D3413" t="s">
        <v>2775</v>
      </c>
      <c r="F3413" t="s">
        <v>8325</v>
      </c>
      <c r="G3413" t="s">
        <v>2775</v>
      </c>
      <c r="H3413" t="s">
        <v>8325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8273</v>
      </c>
      <c r="D3414" t="s">
        <v>2775</v>
      </c>
      <c r="F3414" t="s">
        <v>8326</v>
      </c>
      <c r="G3414" t="s">
        <v>2775</v>
      </c>
      <c r="H3414" t="s">
        <v>8326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8273</v>
      </c>
      <c r="D3415" t="s">
        <v>2775</v>
      </c>
      <c r="F3415" t="s">
        <v>8327</v>
      </c>
      <c r="G3415" t="s">
        <v>2775</v>
      </c>
      <c r="H3415" t="s">
        <v>8327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8273</v>
      </c>
      <c r="D3416" t="s">
        <v>2775</v>
      </c>
      <c r="F3416" t="s">
        <v>8328</v>
      </c>
      <c r="G3416" t="s">
        <v>2775</v>
      </c>
      <c r="H3416" t="s">
        <v>8328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8273</v>
      </c>
      <c r="D3417" t="s">
        <v>2775</v>
      </c>
      <c r="F3417" t="s">
        <v>8329</v>
      </c>
      <c r="G3417" t="s">
        <v>2775</v>
      </c>
      <c r="H3417" t="s">
        <v>8329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8273</v>
      </c>
      <c r="D3418" t="s">
        <v>2775</v>
      </c>
      <c r="F3418" t="s">
        <v>8330</v>
      </c>
      <c r="G3418" t="s">
        <v>2775</v>
      </c>
      <c r="H3418" t="s">
        <v>8330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8273</v>
      </c>
      <c r="D3419" t="s">
        <v>2775</v>
      </c>
      <c r="F3419" t="s">
        <v>8331</v>
      </c>
      <c r="G3419" t="s">
        <v>2775</v>
      </c>
      <c r="H3419" t="s">
        <v>8331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8273</v>
      </c>
      <c r="D3420" t="s">
        <v>2775</v>
      </c>
      <c r="F3420" t="s">
        <v>8332</v>
      </c>
      <c r="G3420" t="s">
        <v>2775</v>
      </c>
      <c r="H3420" t="s">
        <v>8332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8273</v>
      </c>
      <c r="D3421" t="s">
        <v>2775</v>
      </c>
      <c r="F3421" t="s">
        <v>8333</v>
      </c>
      <c r="G3421" t="s">
        <v>2775</v>
      </c>
      <c r="H3421" t="s">
        <v>8333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8273</v>
      </c>
      <c r="D3422" t="s">
        <v>2775</v>
      </c>
      <c r="F3422" t="s">
        <v>8334</v>
      </c>
      <c r="G3422" t="s">
        <v>2775</v>
      </c>
      <c r="H3422" t="s">
        <v>8334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8273</v>
      </c>
      <c r="D3423" t="s">
        <v>2775</v>
      </c>
      <c r="F3423" t="s">
        <v>8335</v>
      </c>
      <c r="G3423" t="s">
        <v>2775</v>
      </c>
      <c r="H3423" t="s">
        <v>8335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8273</v>
      </c>
      <c r="D3424" t="s">
        <v>2775</v>
      </c>
      <c r="F3424" t="s">
        <v>8336</v>
      </c>
      <c r="G3424" t="s">
        <v>2775</v>
      </c>
      <c r="H3424" t="s">
        <v>8336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8273</v>
      </c>
      <c r="D3425" t="s">
        <v>2775</v>
      </c>
      <c r="F3425" t="s">
        <v>8337</v>
      </c>
      <c r="G3425" t="s">
        <v>2775</v>
      </c>
      <c r="H3425" t="s">
        <v>8337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8273</v>
      </c>
      <c r="D3426" t="s">
        <v>2775</v>
      </c>
      <c r="F3426" t="s">
        <v>8338</v>
      </c>
      <c r="G3426" t="s">
        <v>2775</v>
      </c>
      <c r="H3426" t="s">
        <v>8338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8273</v>
      </c>
      <c r="D3427" t="s">
        <v>2775</v>
      </c>
      <c r="F3427" t="s">
        <v>8339</v>
      </c>
      <c r="G3427" t="s">
        <v>2775</v>
      </c>
      <c r="H3427" t="s">
        <v>8339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8273</v>
      </c>
      <c r="D3428" t="s">
        <v>2775</v>
      </c>
      <c r="F3428" t="s">
        <v>8340</v>
      </c>
      <c r="G3428" t="s">
        <v>2775</v>
      </c>
      <c r="H3428" t="s">
        <v>8340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8273</v>
      </c>
      <c r="D3429" t="s">
        <v>2775</v>
      </c>
      <c r="F3429" t="s">
        <v>8341</v>
      </c>
      <c r="G3429" t="s">
        <v>2775</v>
      </c>
      <c r="H3429" t="s">
        <v>8341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8273</v>
      </c>
      <c r="D3430" t="s">
        <v>2775</v>
      </c>
      <c r="F3430" t="s">
        <v>8342</v>
      </c>
      <c r="G3430" t="s">
        <v>2775</v>
      </c>
      <c r="H3430" t="s">
        <v>8342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8273</v>
      </c>
      <c r="D3431" t="s">
        <v>2775</v>
      </c>
      <c r="F3431" t="s">
        <v>8343</v>
      </c>
      <c r="G3431" t="s">
        <v>2775</v>
      </c>
      <c r="H3431" t="s">
        <v>8343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8273</v>
      </c>
      <c r="D3432" t="s">
        <v>2775</v>
      </c>
      <c r="F3432" t="s">
        <v>8344</v>
      </c>
      <c r="G3432" t="s">
        <v>2775</v>
      </c>
      <c r="H3432" t="s">
        <v>8344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8273</v>
      </c>
      <c r="D3433" t="s">
        <v>2775</v>
      </c>
      <c r="F3433" t="s">
        <v>8345</v>
      </c>
      <c r="G3433" t="s">
        <v>2775</v>
      </c>
      <c r="H3433" t="s">
        <v>8345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8273</v>
      </c>
      <c r="D3434" t="s">
        <v>2775</v>
      </c>
      <c r="F3434" t="s">
        <v>8346</v>
      </c>
      <c r="G3434" t="s">
        <v>2775</v>
      </c>
      <c r="H3434" t="s">
        <v>8346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8273</v>
      </c>
      <c r="D3435" t="s">
        <v>2775</v>
      </c>
      <c r="F3435" t="s">
        <v>8347</v>
      </c>
      <c r="G3435" t="s">
        <v>2775</v>
      </c>
      <c r="H3435" t="s">
        <v>8347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8273</v>
      </c>
      <c r="D3436" t="s">
        <v>2775</v>
      </c>
      <c r="F3436" t="s">
        <v>8348</v>
      </c>
      <c r="G3436" t="s">
        <v>2775</v>
      </c>
      <c r="H3436" t="s">
        <v>8348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8273</v>
      </c>
      <c r="D3437" t="s">
        <v>2775</v>
      </c>
      <c r="F3437" t="s">
        <v>8349</v>
      </c>
      <c r="G3437" t="s">
        <v>2775</v>
      </c>
      <c r="H3437" t="s">
        <v>8349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8273</v>
      </c>
      <c r="D3438" t="s">
        <v>2775</v>
      </c>
      <c r="F3438" t="s">
        <v>8350</v>
      </c>
      <c r="G3438" t="s">
        <v>2775</v>
      </c>
      <c r="H3438" t="s">
        <v>8350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8273</v>
      </c>
      <c r="D3439" t="s">
        <v>2775</v>
      </c>
      <c r="F3439" t="s">
        <v>8351</v>
      </c>
      <c r="G3439" t="s">
        <v>2775</v>
      </c>
      <c r="H3439" t="s">
        <v>8351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8273</v>
      </c>
      <c r="D3440" t="s">
        <v>2775</v>
      </c>
      <c r="F3440" t="s">
        <v>8352</v>
      </c>
      <c r="G3440" t="s">
        <v>2775</v>
      </c>
      <c r="H3440" t="s">
        <v>8352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8273</v>
      </c>
      <c r="D3441" t="s">
        <v>2775</v>
      </c>
      <c r="F3441" t="s">
        <v>8353</v>
      </c>
      <c r="G3441" t="s">
        <v>2775</v>
      </c>
      <c r="H3441" t="s">
        <v>8353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8273</v>
      </c>
      <c r="D3442" t="s">
        <v>2775</v>
      </c>
      <c r="F3442" t="s">
        <v>8354</v>
      </c>
      <c r="G3442" t="s">
        <v>2775</v>
      </c>
      <c r="H3442" t="s">
        <v>8354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8273</v>
      </c>
      <c r="D3443" t="s">
        <v>2775</v>
      </c>
      <c r="F3443" t="s">
        <v>8355</v>
      </c>
      <c r="G3443" t="s">
        <v>2775</v>
      </c>
      <c r="H3443" t="s">
        <v>8355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8273</v>
      </c>
      <c r="D3444" t="s">
        <v>2775</v>
      </c>
      <c r="F3444" t="s">
        <v>4146</v>
      </c>
      <c r="G3444" t="s">
        <v>2775</v>
      </c>
      <c r="H3444" t="s">
        <v>4146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8273</v>
      </c>
      <c r="D3445" t="s">
        <v>2775</v>
      </c>
      <c r="F3445" t="s">
        <v>8356</v>
      </c>
      <c r="G3445" t="s">
        <v>2775</v>
      </c>
      <c r="H3445" t="s">
        <v>8356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8273</v>
      </c>
      <c r="D3446" t="s">
        <v>2775</v>
      </c>
      <c r="F3446" t="s">
        <v>8357</v>
      </c>
      <c r="G3446" t="s">
        <v>2775</v>
      </c>
      <c r="H3446" t="s">
        <v>8357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8273</v>
      </c>
      <c r="D3447" t="s">
        <v>2775</v>
      </c>
      <c r="F3447" t="s">
        <v>8358</v>
      </c>
      <c r="G3447" t="s">
        <v>2775</v>
      </c>
      <c r="H3447" t="s">
        <v>8358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8273</v>
      </c>
      <c r="D3448" t="s">
        <v>2775</v>
      </c>
      <c r="F3448" t="s">
        <v>8359</v>
      </c>
      <c r="G3448" t="s">
        <v>2775</v>
      </c>
      <c r="H3448" t="s">
        <v>8359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8273</v>
      </c>
      <c r="D3449" t="s">
        <v>2775</v>
      </c>
      <c r="F3449" t="s">
        <v>8360</v>
      </c>
      <c r="G3449" t="s">
        <v>2775</v>
      </c>
      <c r="H3449" t="s">
        <v>8360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8273</v>
      </c>
      <c r="D3450" t="s">
        <v>2775</v>
      </c>
      <c r="F3450" t="s">
        <v>8361</v>
      </c>
      <c r="G3450" t="s">
        <v>2775</v>
      </c>
      <c r="H3450" t="s">
        <v>8361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8273</v>
      </c>
      <c r="D3451" t="s">
        <v>2775</v>
      </c>
      <c r="F3451" t="s">
        <v>8362</v>
      </c>
      <c r="G3451" t="s">
        <v>2775</v>
      </c>
      <c r="H3451" t="s">
        <v>8362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8273</v>
      </c>
      <c r="D3452" t="s">
        <v>2775</v>
      </c>
      <c r="F3452" t="s">
        <v>8363</v>
      </c>
      <c r="G3452" t="s">
        <v>2775</v>
      </c>
      <c r="H3452" t="s">
        <v>8363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8273</v>
      </c>
      <c r="D3453" t="s">
        <v>2775</v>
      </c>
      <c r="F3453" t="s">
        <v>8364</v>
      </c>
      <c r="G3453" t="s">
        <v>2775</v>
      </c>
      <c r="H3453" t="s">
        <v>8364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8273</v>
      </c>
      <c r="D3454" t="s">
        <v>2775</v>
      </c>
      <c r="F3454" t="s">
        <v>8365</v>
      </c>
      <c r="G3454" t="s">
        <v>2775</v>
      </c>
      <c r="H3454" t="s">
        <v>8365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8273</v>
      </c>
      <c r="D3455" t="s">
        <v>2775</v>
      </c>
      <c r="F3455" t="s">
        <v>8366</v>
      </c>
      <c r="G3455" t="s">
        <v>2775</v>
      </c>
      <c r="H3455" t="s">
        <v>8366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8273</v>
      </c>
      <c r="D3456" t="s">
        <v>2775</v>
      </c>
      <c r="F3456" t="s">
        <v>7781</v>
      </c>
      <c r="G3456" t="s">
        <v>2775</v>
      </c>
      <c r="H3456" t="s">
        <v>7781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8273</v>
      </c>
      <c r="D3457" t="s">
        <v>2775</v>
      </c>
      <c r="F3457" t="s">
        <v>8367</v>
      </c>
      <c r="G3457" t="s">
        <v>2775</v>
      </c>
      <c r="H3457" t="s">
        <v>8367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8273</v>
      </c>
      <c r="D3458" t="s">
        <v>2775</v>
      </c>
      <c r="F3458" t="s">
        <v>8368</v>
      </c>
      <c r="G3458" t="s">
        <v>2775</v>
      </c>
      <c r="H3458" t="s">
        <v>8368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8273</v>
      </c>
      <c r="D3459" t="s">
        <v>2775</v>
      </c>
      <c r="F3459" t="s">
        <v>8369</v>
      </c>
      <c r="G3459" t="s">
        <v>2775</v>
      </c>
      <c r="H3459" t="s">
        <v>8369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8273</v>
      </c>
      <c r="D3460" t="s">
        <v>2775</v>
      </c>
      <c r="F3460" t="s">
        <v>8370</v>
      </c>
      <c r="G3460" t="s">
        <v>2775</v>
      </c>
      <c r="H3460" t="s">
        <v>8370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8273</v>
      </c>
      <c r="D3461" t="s">
        <v>2775</v>
      </c>
      <c r="F3461" t="s">
        <v>8371</v>
      </c>
      <c r="G3461" t="s">
        <v>2775</v>
      </c>
      <c r="H3461" t="s">
        <v>8371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8273</v>
      </c>
      <c r="D3462" t="s">
        <v>2775</v>
      </c>
      <c r="F3462" t="s">
        <v>8372</v>
      </c>
      <c r="G3462" t="s">
        <v>2775</v>
      </c>
      <c r="H3462" t="s">
        <v>8372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8273</v>
      </c>
      <c r="D3463" t="s">
        <v>2775</v>
      </c>
      <c r="F3463" t="s">
        <v>8373</v>
      </c>
      <c r="G3463" t="s">
        <v>2775</v>
      </c>
      <c r="H3463" t="s">
        <v>8373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8273</v>
      </c>
      <c r="D3464" t="s">
        <v>2775</v>
      </c>
      <c r="F3464" t="s">
        <v>8374</v>
      </c>
      <c r="G3464" t="s">
        <v>2775</v>
      </c>
      <c r="H3464" t="s">
        <v>8374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8273</v>
      </c>
      <c r="D3465" t="s">
        <v>2775</v>
      </c>
      <c r="F3465" t="s">
        <v>8375</v>
      </c>
      <c r="G3465" t="s">
        <v>2775</v>
      </c>
      <c r="H3465" t="s">
        <v>8375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8273</v>
      </c>
      <c r="D3466" t="s">
        <v>2775</v>
      </c>
      <c r="F3466" t="s">
        <v>8376</v>
      </c>
      <c r="G3466" t="s">
        <v>2775</v>
      </c>
      <c r="H3466" t="s">
        <v>8376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8273</v>
      </c>
      <c r="D3467" t="s">
        <v>2775</v>
      </c>
      <c r="F3467" t="s">
        <v>8377</v>
      </c>
      <c r="G3467" t="s">
        <v>2775</v>
      </c>
      <c r="H3467" t="s">
        <v>8377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8273</v>
      </c>
      <c r="D3468" t="s">
        <v>2775</v>
      </c>
      <c r="F3468" t="s">
        <v>8378</v>
      </c>
      <c r="G3468" t="s">
        <v>2775</v>
      </c>
      <c r="H3468" t="s">
        <v>8378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8273</v>
      </c>
      <c r="D3469" t="s">
        <v>2775</v>
      </c>
      <c r="F3469" t="s">
        <v>8379</v>
      </c>
      <c r="G3469" t="s">
        <v>2775</v>
      </c>
      <c r="H3469" t="s">
        <v>8379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8273</v>
      </c>
      <c r="D3470" t="s">
        <v>2775</v>
      </c>
      <c r="F3470" t="s">
        <v>8380</v>
      </c>
      <c r="G3470" t="s">
        <v>2775</v>
      </c>
      <c r="H3470" t="s">
        <v>8380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8273</v>
      </c>
      <c r="D3471" t="s">
        <v>2775</v>
      </c>
      <c r="F3471" t="s">
        <v>8381</v>
      </c>
      <c r="G3471" t="s">
        <v>2775</v>
      </c>
      <c r="H3471" t="s">
        <v>8381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8273</v>
      </c>
      <c r="D3472" t="s">
        <v>2775</v>
      </c>
      <c r="F3472" t="s">
        <v>5506</v>
      </c>
      <c r="G3472" t="s">
        <v>2775</v>
      </c>
      <c r="H3472" t="s">
        <v>5506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8273</v>
      </c>
      <c r="D3473" t="s">
        <v>2775</v>
      </c>
      <c r="F3473" t="s">
        <v>8382</v>
      </c>
      <c r="G3473" t="s">
        <v>2775</v>
      </c>
      <c r="H3473" t="s">
        <v>8382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8273</v>
      </c>
      <c r="D3474" t="s">
        <v>2775</v>
      </c>
      <c r="F3474" t="s">
        <v>8383</v>
      </c>
      <c r="G3474" t="s">
        <v>2775</v>
      </c>
      <c r="H3474" t="s">
        <v>8383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8273</v>
      </c>
      <c r="D3475" t="s">
        <v>2775</v>
      </c>
      <c r="F3475" t="s">
        <v>8384</v>
      </c>
      <c r="G3475" t="s">
        <v>2775</v>
      </c>
      <c r="H3475" t="s">
        <v>8384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8273</v>
      </c>
      <c r="D3476" t="s">
        <v>2775</v>
      </c>
      <c r="F3476" t="s">
        <v>8385</v>
      </c>
      <c r="G3476" t="s">
        <v>2775</v>
      </c>
      <c r="H3476" t="s">
        <v>8385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8273</v>
      </c>
      <c r="D3477" t="s">
        <v>2775</v>
      </c>
      <c r="F3477" t="s">
        <v>8386</v>
      </c>
      <c r="G3477" t="s">
        <v>2775</v>
      </c>
      <c r="H3477" t="s">
        <v>8386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8273</v>
      </c>
      <c r="D3478" t="s">
        <v>2775</v>
      </c>
      <c r="F3478" t="s">
        <v>8387</v>
      </c>
      <c r="G3478" t="s">
        <v>2775</v>
      </c>
      <c r="H3478" t="s">
        <v>8387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8273</v>
      </c>
      <c r="D3479" t="s">
        <v>2775</v>
      </c>
      <c r="F3479" t="s">
        <v>8388</v>
      </c>
      <c r="G3479" t="s">
        <v>2775</v>
      </c>
      <c r="H3479" t="s">
        <v>8388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8273</v>
      </c>
      <c r="D3480" t="s">
        <v>2775</v>
      </c>
      <c r="F3480" t="s">
        <v>8389</v>
      </c>
      <c r="G3480" t="s">
        <v>2775</v>
      </c>
      <c r="H3480" t="s">
        <v>8389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8273</v>
      </c>
      <c r="D3481" t="s">
        <v>2775</v>
      </c>
      <c r="F3481" t="s">
        <v>8390</v>
      </c>
      <c r="G3481" t="s">
        <v>2775</v>
      </c>
      <c r="H3481" t="s">
        <v>8390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8273</v>
      </c>
      <c r="D3482" t="s">
        <v>2775</v>
      </c>
      <c r="F3482" t="s">
        <v>8391</v>
      </c>
      <c r="G3482" t="s">
        <v>2775</v>
      </c>
      <c r="H3482" t="s">
        <v>8391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8273</v>
      </c>
      <c r="D3483" t="s">
        <v>2775</v>
      </c>
      <c r="F3483" t="s">
        <v>8392</v>
      </c>
      <c r="G3483" t="s">
        <v>2775</v>
      </c>
      <c r="H3483" t="s">
        <v>8392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8273</v>
      </c>
      <c r="D3484" t="s">
        <v>2775</v>
      </c>
      <c r="F3484" t="s">
        <v>8393</v>
      </c>
      <c r="G3484" t="s">
        <v>2775</v>
      </c>
      <c r="H3484" t="s">
        <v>8393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8273</v>
      </c>
      <c r="D3485" t="s">
        <v>2775</v>
      </c>
      <c r="F3485" t="s">
        <v>8394</v>
      </c>
      <c r="G3485" t="s">
        <v>2775</v>
      </c>
      <c r="H3485" t="s">
        <v>8394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8273</v>
      </c>
      <c r="D3486" t="s">
        <v>2775</v>
      </c>
      <c r="F3486" t="s">
        <v>8395</v>
      </c>
      <c r="G3486" t="s">
        <v>2775</v>
      </c>
      <c r="H3486" t="s">
        <v>8395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8273</v>
      </c>
      <c r="D3487" t="s">
        <v>2775</v>
      </c>
      <c r="F3487" t="s">
        <v>8396</v>
      </c>
      <c r="G3487" t="s">
        <v>2775</v>
      </c>
      <c r="H3487" t="s">
        <v>8396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8273</v>
      </c>
      <c r="D3488" t="s">
        <v>2775</v>
      </c>
      <c r="F3488" t="s">
        <v>8397</v>
      </c>
      <c r="G3488" t="s">
        <v>2775</v>
      </c>
      <c r="H3488" t="s">
        <v>8397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8273</v>
      </c>
      <c r="D3489" t="s">
        <v>2775</v>
      </c>
      <c r="F3489" t="s">
        <v>8398</v>
      </c>
      <c r="G3489" t="s">
        <v>2775</v>
      </c>
      <c r="H3489" t="s">
        <v>8398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8273</v>
      </c>
      <c r="D3490" t="s">
        <v>2775</v>
      </c>
      <c r="F3490" t="s">
        <v>8399</v>
      </c>
      <c r="G3490" t="s">
        <v>2775</v>
      </c>
      <c r="H3490" t="s">
        <v>8399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8273</v>
      </c>
      <c r="D3491" t="s">
        <v>2775</v>
      </c>
      <c r="F3491" t="s">
        <v>8400</v>
      </c>
      <c r="G3491" t="s">
        <v>2775</v>
      </c>
      <c r="H3491" t="s">
        <v>8400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8273</v>
      </c>
      <c r="D3492" t="s">
        <v>2775</v>
      </c>
      <c r="F3492" t="s">
        <v>8401</v>
      </c>
      <c r="G3492" t="s">
        <v>2775</v>
      </c>
      <c r="H3492" t="s">
        <v>8401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8273</v>
      </c>
      <c r="D3493" t="s">
        <v>2775</v>
      </c>
      <c r="F3493" t="s">
        <v>4854</v>
      </c>
      <c r="G3493" t="s">
        <v>2775</v>
      </c>
      <c r="H3493" t="s">
        <v>4854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8273</v>
      </c>
      <c r="D3494" t="s">
        <v>2775</v>
      </c>
      <c r="F3494" t="s">
        <v>8402</v>
      </c>
      <c r="G3494" t="s">
        <v>2775</v>
      </c>
      <c r="H3494" t="s">
        <v>8402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8273</v>
      </c>
      <c r="D3495" t="s">
        <v>2775</v>
      </c>
      <c r="F3495" t="s">
        <v>8403</v>
      </c>
      <c r="G3495" t="s">
        <v>2775</v>
      </c>
      <c r="H3495" t="s">
        <v>8403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8273</v>
      </c>
      <c r="D3496" t="s">
        <v>2775</v>
      </c>
      <c r="F3496" t="s">
        <v>8404</v>
      </c>
      <c r="G3496" t="s">
        <v>2775</v>
      </c>
      <c r="H3496" t="s">
        <v>8404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8273</v>
      </c>
      <c r="D3497" t="s">
        <v>2775</v>
      </c>
      <c r="F3497" t="s">
        <v>4207</v>
      </c>
      <c r="G3497" t="s">
        <v>2775</v>
      </c>
      <c r="H3497" t="s">
        <v>4207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8273</v>
      </c>
      <c r="D3498" t="s">
        <v>2775</v>
      </c>
      <c r="F3498" t="s">
        <v>8405</v>
      </c>
      <c r="G3498" t="s">
        <v>2775</v>
      </c>
      <c r="H3498" t="s">
        <v>8405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8273</v>
      </c>
      <c r="D3499" t="s">
        <v>2775</v>
      </c>
      <c r="F3499" t="s">
        <v>8406</v>
      </c>
      <c r="G3499" t="s">
        <v>2775</v>
      </c>
      <c r="H3499" t="s">
        <v>8406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8273</v>
      </c>
      <c r="D3500" t="s">
        <v>2775</v>
      </c>
      <c r="F3500" t="s">
        <v>8407</v>
      </c>
      <c r="G3500" t="s">
        <v>2775</v>
      </c>
      <c r="H3500" t="s">
        <v>8407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8273</v>
      </c>
      <c r="D3501" t="s">
        <v>2775</v>
      </c>
      <c r="F3501" t="s">
        <v>8408</v>
      </c>
      <c r="G3501" t="s">
        <v>2775</v>
      </c>
      <c r="H3501" t="s">
        <v>8408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8273</v>
      </c>
      <c r="D3502" t="s">
        <v>2775</v>
      </c>
      <c r="F3502" t="s">
        <v>8409</v>
      </c>
      <c r="G3502" t="s">
        <v>2775</v>
      </c>
      <c r="H3502" t="s">
        <v>8409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8273</v>
      </c>
      <c r="D3503" t="s">
        <v>2775</v>
      </c>
      <c r="F3503" t="s">
        <v>8410</v>
      </c>
      <c r="G3503" t="s">
        <v>2775</v>
      </c>
      <c r="H3503" t="s">
        <v>8410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8273</v>
      </c>
      <c r="D3504" t="s">
        <v>2775</v>
      </c>
      <c r="F3504" t="s">
        <v>8411</v>
      </c>
      <c r="G3504" t="s">
        <v>2775</v>
      </c>
      <c r="H3504" t="s">
        <v>8411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8273</v>
      </c>
      <c r="D3505" t="s">
        <v>2775</v>
      </c>
      <c r="F3505" t="s">
        <v>8412</v>
      </c>
      <c r="G3505" t="s">
        <v>2775</v>
      </c>
      <c r="H3505" t="s">
        <v>8412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8273</v>
      </c>
      <c r="D3506" t="s">
        <v>2775</v>
      </c>
      <c r="F3506" t="s">
        <v>8413</v>
      </c>
      <c r="G3506" t="s">
        <v>2775</v>
      </c>
      <c r="H3506" t="s">
        <v>8413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8273</v>
      </c>
      <c r="D3507" t="s">
        <v>2775</v>
      </c>
      <c r="F3507" t="s">
        <v>8414</v>
      </c>
      <c r="G3507" t="s">
        <v>2775</v>
      </c>
      <c r="H3507" t="s">
        <v>8414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8273</v>
      </c>
      <c r="D3508" t="s">
        <v>2775</v>
      </c>
      <c r="F3508" t="s">
        <v>8415</v>
      </c>
      <c r="G3508" t="s">
        <v>2775</v>
      </c>
      <c r="H3508" t="s">
        <v>8415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8273</v>
      </c>
      <c r="D3509" t="s">
        <v>2775</v>
      </c>
      <c r="F3509" t="s">
        <v>8416</v>
      </c>
      <c r="G3509" t="s">
        <v>2775</v>
      </c>
      <c r="H3509" t="s">
        <v>8416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8273</v>
      </c>
      <c r="D3510" t="s">
        <v>2775</v>
      </c>
      <c r="F3510" t="s">
        <v>8417</v>
      </c>
      <c r="G3510" t="s">
        <v>2775</v>
      </c>
      <c r="H3510" t="s">
        <v>8417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8273</v>
      </c>
      <c r="D3511" t="s">
        <v>2775</v>
      </c>
      <c r="F3511" t="s">
        <v>8418</v>
      </c>
      <c r="G3511" t="s">
        <v>2775</v>
      </c>
      <c r="H3511" t="s">
        <v>8418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8273</v>
      </c>
      <c r="D3512" t="s">
        <v>2775</v>
      </c>
      <c r="F3512" t="s">
        <v>8419</v>
      </c>
      <c r="G3512" t="s">
        <v>2775</v>
      </c>
      <c r="H3512" t="s">
        <v>8419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8273</v>
      </c>
      <c r="D3513" t="s">
        <v>2775</v>
      </c>
      <c r="F3513" t="s">
        <v>8420</v>
      </c>
      <c r="G3513" t="s">
        <v>2775</v>
      </c>
      <c r="H3513" t="s">
        <v>8420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8273</v>
      </c>
      <c r="D3514" t="s">
        <v>2775</v>
      </c>
      <c r="F3514" t="s">
        <v>8421</v>
      </c>
      <c r="G3514" t="s">
        <v>2775</v>
      </c>
      <c r="H3514" t="s">
        <v>8421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8273</v>
      </c>
      <c r="D3515" t="s">
        <v>2775</v>
      </c>
      <c r="F3515" t="s">
        <v>8422</v>
      </c>
      <c r="G3515" t="s">
        <v>2775</v>
      </c>
      <c r="H3515" t="s">
        <v>8422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8273</v>
      </c>
      <c r="D3516" t="s">
        <v>2775</v>
      </c>
      <c r="F3516" t="s">
        <v>8423</v>
      </c>
      <c r="G3516" t="s">
        <v>2775</v>
      </c>
      <c r="H3516" t="s">
        <v>8423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8273</v>
      </c>
      <c r="D3517" t="s">
        <v>2775</v>
      </c>
      <c r="F3517" t="s">
        <v>8424</v>
      </c>
      <c r="G3517" t="s">
        <v>2775</v>
      </c>
      <c r="H3517" t="s">
        <v>8424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8273</v>
      </c>
      <c r="D3518" t="s">
        <v>2775</v>
      </c>
      <c r="F3518" t="s">
        <v>8425</v>
      </c>
      <c r="G3518" t="s">
        <v>2775</v>
      </c>
      <c r="H3518" t="s">
        <v>8425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8273</v>
      </c>
      <c r="D3519" t="s">
        <v>2775</v>
      </c>
      <c r="F3519" t="s">
        <v>8426</v>
      </c>
      <c r="G3519" t="s">
        <v>2775</v>
      </c>
      <c r="H3519" t="s">
        <v>8426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8273</v>
      </c>
      <c r="D3520" t="s">
        <v>2775</v>
      </c>
      <c r="F3520" t="s">
        <v>8427</v>
      </c>
      <c r="G3520" t="s">
        <v>2775</v>
      </c>
      <c r="H3520" t="s">
        <v>8427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8273</v>
      </c>
      <c r="D3521" t="s">
        <v>2775</v>
      </c>
      <c r="F3521" t="s">
        <v>8428</v>
      </c>
      <c r="G3521" t="s">
        <v>2775</v>
      </c>
      <c r="H3521" t="s">
        <v>8428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8273</v>
      </c>
      <c r="D3522" t="s">
        <v>2775</v>
      </c>
      <c r="F3522" t="s">
        <v>8429</v>
      </c>
      <c r="G3522" t="s">
        <v>2775</v>
      </c>
      <c r="H3522" t="s">
        <v>8429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8273</v>
      </c>
      <c r="D3523" t="s">
        <v>2775</v>
      </c>
      <c r="F3523" t="s">
        <v>8430</v>
      </c>
      <c r="G3523" t="s">
        <v>2775</v>
      </c>
      <c r="H3523" t="s">
        <v>8430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8273</v>
      </c>
      <c r="D3524" t="s">
        <v>2775</v>
      </c>
      <c r="F3524" t="s">
        <v>8431</v>
      </c>
      <c r="G3524" t="s">
        <v>2775</v>
      </c>
      <c r="H3524" t="s">
        <v>8431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8273</v>
      </c>
      <c r="D3525" t="s">
        <v>2775</v>
      </c>
      <c r="F3525" t="s">
        <v>8432</v>
      </c>
      <c r="G3525" t="s">
        <v>2775</v>
      </c>
      <c r="H3525" t="s">
        <v>8432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8273</v>
      </c>
      <c r="D3526" t="s">
        <v>2775</v>
      </c>
      <c r="F3526" t="s">
        <v>8433</v>
      </c>
      <c r="G3526" t="s">
        <v>2775</v>
      </c>
      <c r="H3526" t="s">
        <v>8433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8273</v>
      </c>
      <c r="D3527" t="s">
        <v>2775</v>
      </c>
      <c r="F3527" t="s">
        <v>8434</v>
      </c>
      <c r="G3527" t="s">
        <v>2775</v>
      </c>
      <c r="H3527" t="s">
        <v>8434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8273</v>
      </c>
      <c r="D3528" t="s">
        <v>2775</v>
      </c>
      <c r="F3528" t="s">
        <v>8435</v>
      </c>
      <c r="G3528" t="s">
        <v>2775</v>
      </c>
      <c r="H3528" t="s">
        <v>8435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8273</v>
      </c>
      <c r="D3529" t="s">
        <v>2775</v>
      </c>
      <c r="F3529" t="s">
        <v>8436</v>
      </c>
      <c r="G3529" t="s">
        <v>2775</v>
      </c>
      <c r="H3529" t="s">
        <v>8436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8273</v>
      </c>
      <c r="D3530" t="s">
        <v>2775</v>
      </c>
      <c r="F3530" t="s">
        <v>8437</v>
      </c>
      <c r="G3530" t="s">
        <v>2775</v>
      </c>
      <c r="H3530" t="s">
        <v>8437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8273</v>
      </c>
      <c r="D3531" t="s">
        <v>2775</v>
      </c>
      <c r="F3531" t="s">
        <v>8438</v>
      </c>
      <c r="G3531" t="s">
        <v>2775</v>
      </c>
      <c r="H3531" t="s">
        <v>8438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8273</v>
      </c>
      <c r="D3532" t="s">
        <v>2775</v>
      </c>
      <c r="F3532" t="s">
        <v>8439</v>
      </c>
      <c r="G3532" t="s">
        <v>2775</v>
      </c>
      <c r="H3532" t="s">
        <v>8439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8273</v>
      </c>
      <c r="D3533" t="s">
        <v>2775</v>
      </c>
      <c r="F3533" t="s">
        <v>8440</v>
      </c>
      <c r="G3533" t="s">
        <v>2775</v>
      </c>
      <c r="H3533" t="s">
        <v>8440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8273</v>
      </c>
      <c r="D3534" t="s">
        <v>2775</v>
      </c>
      <c r="F3534" t="s">
        <v>8441</v>
      </c>
      <c r="G3534" t="s">
        <v>2775</v>
      </c>
      <c r="H3534" t="s">
        <v>8441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8273</v>
      </c>
      <c r="D3535" t="s">
        <v>2775</v>
      </c>
      <c r="F3535" t="s">
        <v>8442</v>
      </c>
      <c r="G3535" t="s">
        <v>2775</v>
      </c>
      <c r="H3535" t="s">
        <v>8442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8273</v>
      </c>
      <c r="D3536" t="s">
        <v>2775</v>
      </c>
      <c r="F3536" t="s">
        <v>8443</v>
      </c>
      <c r="G3536" t="s">
        <v>2775</v>
      </c>
      <c r="H3536" t="s">
        <v>8443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8273</v>
      </c>
      <c r="D3537" t="s">
        <v>2775</v>
      </c>
      <c r="F3537" t="s">
        <v>5581</v>
      </c>
      <c r="G3537" t="s">
        <v>2775</v>
      </c>
      <c r="H3537" t="s">
        <v>5581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8273</v>
      </c>
      <c r="D3538" t="s">
        <v>2775</v>
      </c>
      <c r="F3538" t="s">
        <v>8444</v>
      </c>
      <c r="G3538" t="s">
        <v>2775</v>
      </c>
      <c r="H3538" t="s">
        <v>8444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8273</v>
      </c>
      <c r="D3539" t="s">
        <v>2775</v>
      </c>
      <c r="F3539" t="s">
        <v>8445</v>
      </c>
      <c r="G3539" t="s">
        <v>2775</v>
      </c>
      <c r="H3539" t="s">
        <v>8445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8273</v>
      </c>
      <c r="D3540" t="s">
        <v>2775</v>
      </c>
      <c r="F3540" t="s">
        <v>8446</v>
      </c>
      <c r="G3540" t="s">
        <v>2775</v>
      </c>
      <c r="H3540" t="s">
        <v>8446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8273</v>
      </c>
      <c r="D3541" t="s">
        <v>2775</v>
      </c>
      <c r="F3541" t="s">
        <v>8447</v>
      </c>
      <c r="G3541" t="s">
        <v>2775</v>
      </c>
      <c r="H3541" t="s">
        <v>8447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8273</v>
      </c>
      <c r="D3542" t="s">
        <v>2775</v>
      </c>
      <c r="F3542" t="s">
        <v>8448</v>
      </c>
      <c r="G3542" t="s">
        <v>2775</v>
      </c>
      <c r="H3542" t="s">
        <v>8448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8273</v>
      </c>
      <c r="D3543" t="s">
        <v>2775</v>
      </c>
      <c r="F3543" t="s">
        <v>8449</v>
      </c>
      <c r="G3543" t="s">
        <v>2775</v>
      </c>
      <c r="H3543" t="s">
        <v>8449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8273</v>
      </c>
      <c r="D3544" t="s">
        <v>2775</v>
      </c>
      <c r="F3544" t="s">
        <v>8450</v>
      </c>
      <c r="G3544" t="s">
        <v>2775</v>
      </c>
      <c r="H3544" t="s">
        <v>8450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8273</v>
      </c>
      <c r="D3545" t="s">
        <v>2775</v>
      </c>
      <c r="F3545" t="s">
        <v>8451</v>
      </c>
      <c r="G3545" t="s">
        <v>2775</v>
      </c>
      <c r="H3545" t="s">
        <v>8451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8273</v>
      </c>
      <c r="D3546" t="s">
        <v>2775</v>
      </c>
      <c r="F3546" t="s">
        <v>8452</v>
      </c>
      <c r="G3546" t="s">
        <v>2775</v>
      </c>
      <c r="H3546" t="s">
        <v>8452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8273</v>
      </c>
      <c r="D3547" t="s">
        <v>2775</v>
      </c>
      <c r="F3547" t="s">
        <v>8453</v>
      </c>
      <c r="G3547" t="s">
        <v>2775</v>
      </c>
      <c r="H3547" t="s">
        <v>8453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8273</v>
      </c>
      <c r="D3548" t="s">
        <v>2775</v>
      </c>
      <c r="F3548" t="s">
        <v>8454</v>
      </c>
      <c r="G3548" t="s">
        <v>2775</v>
      </c>
      <c r="H3548" t="s">
        <v>8454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8273</v>
      </c>
      <c r="D3549" t="s">
        <v>2775</v>
      </c>
      <c r="F3549" t="s">
        <v>8455</v>
      </c>
      <c r="G3549" t="s">
        <v>2775</v>
      </c>
      <c r="H3549" t="s">
        <v>8455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8273</v>
      </c>
      <c r="D3550" t="s">
        <v>2775</v>
      </c>
      <c r="F3550" t="s">
        <v>8456</v>
      </c>
      <c r="G3550" t="s">
        <v>2775</v>
      </c>
      <c r="H3550" t="s">
        <v>8456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8273</v>
      </c>
      <c r="D3551" t="s">
        <v>2775</v>
      </c>
      <c r="F3551" t="s">
        <v>8457</v>
      </c>
      <c r="G3551" t="s">
        <v>2775</v>
      </c>
      <c r="H3551" t="s">
        <v>8457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8273</v>
      </c>
      <c r="D3552" t="s">
        <v>2775</v>
      </c>
      <c r="F3552" t="s">
        <v>8458</v>
      </c>
      <c r="G3552" t="s">
        <v>2775</v>
      </c>
      <c r="H3552" t="s">
        <v>8458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8273</v>
      </c>
      <c r="D3553" t="s">
        <v>2775</v>
      </c>
      <c r="F3553" t="s">
        <v>8459</v>
      </c>
      <c r="G3553" t="s">
        <v>2775</v>
      </c>
      <c r="H3553" t="s">
        <v>8459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8273</v>
      </c>
      <c r="D3554" t="s">
        <v>2775</v>
      </c>
      <c r="F3554" t="s">
        <v>8460</v>
      </c>
      <c r="G3554" t="s">
        <v>2775</v>
      </c>
      <c r="H3554" t="s">
        <v>8460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8273</v>
      </c>
      <c r="D3555" t="s">
        <v>2775</v>
      </c>
      <c r="F3555" t="s">
        <v>8461</v>
      </c>
      <c r="G3555" t="s">
        <v>2775</v>
      </c>
      <c r="H3555" t="s">
        <v>8461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8273</v>
      </c>
      <c r="D3556" t="s">
        <v>2775</v>
      </c>
      <c r="F3556" t="s">
        <v>8462</v>
      </c>
      <c r="G3556" t="s">
        <v>2775</v>
      </c>
      <c r="H3556" t="s">
        <v>8462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8273</v>
      </c>
      <c r="D3557" t="s">
        <v>2775</v>
      </c>
      <c r="F3557" t="s">
        <v>8463</v>
      </c>
      <c r="G3557" t="s">
        <v>2775</v>
      </c>
      <c r="H3557" t="s">
        <v>8463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8273</v>
      </c>
      <c r="D3558" t="s">
        <v>2775</v>
      </c>
      <c r="F3558" t="s">
        <v>8464</v>
      </c>
      <c r="G3558" t="s">
        <v>2775</v>
      </c>
      <c r="H3558" t="s">
        <v>8464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8273</v>
      </c>
      <c r="D3559" t="s">
        <v>2775</v>
      </c>
      <c r="F3559" t="s">
        <v>8465</v>
      </c>
      <c r="G3559" t="s">
        <v>2775</v>
      </c>
      <c r="H3559" t="s">
        <v>8465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8273</v>
      </c>
      <c r="D3560" t="s">
        <v>2775</v>
      </c>
      <c r="F3560" t="s">
        <v>8466</v>
      </c>
      <c r="G3560" t="s">
        <v>2775</v>
      </c>
      <c r="H3560" t="s">
        <v>8466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8273</v>
      </c>
      <c r="D3561" t="s">
        <v>2775</v>
      </c>
      <c r="F3561" t="s">
        <v>8467</v>
      </c>
      <c r="G3561" t="s">
        <v>2775</v>
      </c>
      <c r="H3561" t="s">
        <v>8467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8273</v>
      </c>
      <c r="D3562" t="s">
        <v>2775</v>
      </c>
      <c r="F3562" t="s">
        <v>8468</v>
      </c>
      <c r="G3562" t="s">
        <v>2775</v>
      </c>
      <c r="H3562" t="s">
        <v>8468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8273</v>
      </c>
      <c r="D3563" t="s">
        <v>2775</v>
      </c>
      <c r="F3563" t="s">
        <v>8469</v>
      </c>
      <c r="G3563" t="s">
        <v>2775</v>
      </c>
      <c r="H3563" t="s">
        <v>8469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8273</v>
      </c>
      <c r="D3564" t="s">
        <v>2775</v>
      </c>
      <c r="F3564" t="s">
        <v>8470</v>
      </c>
      <c r="G3564" t="s">
        <v>2775</v>
      </c>
      <c r="H3564" t="s">
        <v>8470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8273</v>
      </c>
      <c r="D3565" t="s">
        <v>2775</v>
      </c>
      <c r="F3565" t="s">
        <v>8471</v>
      </c>
      <c r="G3565" t="s">
        <v>2775</v>
      </c>
      <c r="H3565" t="s">
        <v>8471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8273</v>
      </c>
      <c r="D3566" t="s">
        <v>2775</v>
      </c>
      <c r="F3566" t="s">
        <v>8472</v>
      </c>
      <c r="G3566" t="s">
        <v>2775</v>
      </c>
      <c r="H3566" t="s">
        <v>8472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8273</v>
      </c>
      <c r="D3567" t="s">
        <v>2775</v>
      </c>
      <c r="F3567" t="s">
        <v>8473</v>
      </c>
      <c r="G3567" t="s">
        <v>2775</v>
      </c>
      <c r="H3567" t="s">
        <v>8473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8273</v>
      </c>
      <c r="D3568" t="s">
        <v>2775</v>
      </c>
      <c r="F3568" t="s">
        <v>8474</v>
      </c>
      <c r="G3568" t="s">
        <v>2775</v>
      </c>
      <c r="H3568" t="s">
        <v>8474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8273</v>
      </c>
      <c r="D3569" t="s">
        <v>2775</v>
      </c>
      <c r="F3569" t="s">
        <v>8475</v>
      </c>
      <c r="G3569" t="s">
        <v>2775</v>
      </c>
      <c r="H3569" t="s">
        <v>8475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8273</v>
      </c>
      <c r="D3570" t="s">
        <v>2775</v>
      </c>
      <c r="F3570" t="s">
        <v>8476</v>
      </c>
      <c r="G3570" t="s">
        <v>2775</v>
      </c>
      <c r="H3570" t="s">
        <v>8476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8273</v>
      </c>
      <c r="D3571" t="s">
        <v>2775</v>
      </c>
      <c r="F3571" t="s">
        <v>8477</v>
      </c>
      <c r="G3571" t="s">
        <v>2775</v>
      </c>
      <c r="H3571" t="s">
        <v>8477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8273</v>
      </c>
      <c r="D3572" t="s">
        <v>2775</v>
      </c>
      <c r="F3572" t="s">
        <v>8478</v>
      </c>
      <c r="G3572" t="s">
        <v>2775</v>
      </c>
      <c r="H3572" t="s">
        <v>8478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8273</v>
      </c>
      <c r="D3573" t="s">
        <v>2775</v>
      </c>
      <c r="F3573" t="s">
        <v>8479</v>
      </c>
      <c r="G3573" t="s">
        <v>2775</v>
      </c>
      <c r="H3573" t="s">
        <v>8479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8273</v>
      </c>
      <c r="D3574" t="s">
        <v>2775</v>
      </c>
      <c r="F3574" t="s">
        <v>8480</v>
      </c>
      <c r="G3574" t="s">
        <v>2775</v>
      </c>
      <c r="H3574" t="s">
        <v>8480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8273</v>
      </c>
      <c r="D3575" t="s">
        <v>2775</v>
      </c>
      <c r="F3575" t="s">
        <v>8481</v>
      </c>
      <c r="G3575" t="s">
        <v>2775</v>
      </c>
      <c r="H3575" t="s">
        <v>8481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8273</v>
      </c>
      <c r="D3576" t="s">
        <v>2775</v>
      </c>
      <c r="F3576" t="s">
        <v>8482</v>
      </c>
      <c r="G3576" t="s">
        <v>2775</v>
      </c>
      <c r="H3576" t="s">
        <v>8482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8273</v>
      </c>
      <c r="D3577" t="s">
        <v>2775</v>
      </c>
      <c r="F3577" t="s">
        <v>8483</v>
      </c>
      <c r="G3577" t="s">
        <v>2775</v>
      </c>
      <c r="H3577" t="s">
        <v>8483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8273</v>
      </c>
      <c r="D3578" t="s">
        <v>2775</v>
      </c>
      <c r="F3578" t="s">
        <v>8484</v>
      </c>
      <c r="G3578" t="s">
        <v>2775</v>
      </c>
      <c r="H3578" t="s">
        <v>8484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8273</v>
      </c>
      <c r="D3579" t="s">
        <v>2775</v>
      </c>
      <c r="F3579" t="s">
        <v>8485</v>
      </c>
      <c r="G3579" t="s">
        <v>2775</v>
      </c>
      <c r="H3579" t="s">
        <v>8485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8273</v>
      </c>
      <c r="D3580" t="s">
        <v>2775</v>
      </c>
      <c r="F3580" t="s">
        <v>8486</v>
      </c>
      <c r="G3580" t="s">
        <v>2775</v>
      </c>
      <c r="H3580" t="s">
        <v>8486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8273</v>
      </c>
      <c r="D3581" t="s">
        <v>2775</v>
      </c>
      <c r="F3581" t="s">
        <v>4307</v>
      </c>
      <c r="G3581" t="s">
        <v>2775</v>
      </c>
      <c r="H3581" t="s">
        <v>4307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8273</v>
      </c>
      <c r="D3582" t="s">
        <v>2775</v>
      </c>
      <c r="F3582" t="s">
        <v>8487</v>
      </c>
      <c r="G3582" t="s">
        <v>2775</v>
      </c>
      <c r="H3582" t="s">
        <v>8487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8273</v>
      </c>
      <c r="D3583" t="s">
        <v>2775</v>
      </c>
      <c r="F3583" t="s">
        <v>8488</v>
      </c>
      <c r="G3583" t="s">
        <v>2775</v>
      </c>
      <c r="H3583" t="s">
        <v>8488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8273</v>
      </c>
      <c r="D3584" t="s">
        <v>2775</v>
      </c>
      <c r="F3584" t="s">
        <v>8489</v>
      </c>
      <c r="G3584" t="s">
        <v>2775</v>
      </c>
      <c r="H3584" t="s">
        <v>8489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8273</v>
      </c>
      <c r="D3585" t="s">
        <v>2775</v>
      </c>
      <c r="F3585" t="s">
        <v>8490</v>
      </c>
      <c r="G3585" t="s">
        <v>2775</v>
      </c>
      <c r="H3585" t="s">
        <v>8490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8273</v>
      </c>
      <c r="D3586" t="s">
        <v>2775</v>
      </c>
      <c r="F3586" t="s">
        <v>8491</v>
      </c>
      <c r="G3586" t="s">
        <v>2775</v>
      </c>
      <c r="H3586" t="s">
        <v>8491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8273</v>
      </c>
      <c r="D3587" t="s">
        <v>2775</v>
      </c>
      <c r="F3587" t="s">
        <v>8492</v>
      </c>
      <c r="G3587" t="s">
        <v>2775</v>
      </c>
      <c r="H3587" t="s">
        <v>8492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8273</v>
      </c>
      <c r="D3588" t="s">
        <v>2775</v>
      </c>
      <c r="F3588" t="s">
        <v>8493</v>
      </c>
      <c r="G3588" t="s">
        <v>2775</v>
      </c>
      <c r="H3588" t="s">
        <v>8493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8273</v>
      </c>
      <c r="D3589" t="s">
        <v>2775</v>
      </c>
      <c r="F3589" t="s">
        <v>8494</v>
      </c>
      <c r="G3589" t="s">
        <v>2775</v>
      </c>
      <c r="H3589" t="s">
        <v>8494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8273</v>
      </c>
      <c r="D3590" t="s">
        <v>2775</v>
      </c>
      <c r="F3590" t="s">
        <v>8495</v>
      </c>
      <c r="G3590" t="s">
        <v>2775</v>
      </c>
      <c r="H3590" t="s">
        <v>8495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8496</v>
      </c>
      <c r="D3591" t="s">
        <v>2775</v>
      </c>
      <c r="F3591" t="s">
        <v>8497</v>
      </c>
      <c r="G3591" t="s">
        <v>2775</v>
      </c>
      <c r="H3591" t="s">
        <v>8497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8496</v>
      </c>
      <c r="D3592" t="s">
        <v>2775</v>
      </c>
      <c r="F3592" t="s">
        <v>8498</v>
      </c>
      <c r="G3592" t="s">
        <v>2775</v>
      </c>
      <c r="H3592" t="s">
        <v>8498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8496</v>
      </c>
      <c r="D3593" t="s">
        <v>2775</v>
      </c>
      <c r="F3593" t="s">
        <v>8499</v>
      </c>
      <c r="G3593" t="s">
        <v>2775</v>
      </c>
      <c r="H3593" t="s">
        <v>8499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8496</v>
      </c>
      <c r="D3594" t="s">
        <v>2775</v>
      </c>
      <c r="F3594" t="s">
        <v>8500</v>
      </c>
      <c r="G3594" t="s">
        <v>2775</v>
      </c>
      <c r="H3594" t="s">
        <v>8500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8496</v>
      </c>
      <c r="D3595" t="s">
        <v>2775</v>
      </c>
      <c r="F3595" t="s">
        <v>8501</v>
      </c>
      <c r="G3595" t="s">
        <v>2775</v>
      </c>
      <c r="H3595" t="s">
        <v>8501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8496</v>
      </c>
      <c r="D3596" t="s">
        <v>2775</v>
      </c>
      <c r="F3596" t="s">
        <v>8502</v>
      </c>
      <c r="G3596" t="s">
        <v>2775</v>
      </c>
      <c r="H3596" t="s">
        <v>8502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8496</v>
      </c>
      <c r="D3597" t="s">
        <v>2775</v>
      </c>
      <c r="F3597" t="s">
        <v>8503</v>
      </c>
      <c r="G3597" t="s">
        <v>2775</v>
      </c>
      <c r="H3597" t="s">
        <v>8503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8496</v>
      </c>
      <c r="D3598" t="s">
        <v>2775</v>
      </c>
      <c r="F3598" t="s">
        <v>8504</v>
      </c>
      <c r="G3598" t="s">
        <v>2775</v>
      </c>
      <c r="H3598" t="s">
        <v>8504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8496</v>
      </c>
      <c r="D3599" t="s">
        <v>2775</v>
      </c>
      <c r="F3599" t="s">
        <v>8505</v>
      </c>
      <c r="G3599" t="s">
        <v>2775</v>
      </c>
      <c r="H3599" t="s">
        <v>8505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8496</v>
      </c>
      <c r="D3600" t="s">
        <v>2775</v>
      </c>
      <c r="F3600" t="s">
        <v>8506</v>
      </c>
      <c r="G3600" t="s">
        <v>2775</v>
      </c>
      <c r="H3600" t="s">
        <v>8506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8496</v>
      </c>
      <c r="D3601" t="s">
        <v>2775</v>
      </c>
      <c r="F3601" t="s">
        <v>8507</v>
      </c>
      <c r="G3601" t="s">
        <v>2775</v>
      </c>
      <c r="H3601" t="s">
        <v>8507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8496</v>
      </c>
      <c r="D3602" t="s">
        <v>2775</v>
      </c>
      <c r="F3602" t="s">
        <v>8508</v>
      </c>
      <c r="G3602" t="s">
        <v>2775</v>
      </c>
      <c r="H3602" t="s">
        <v>8508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8496</v>
      </c>
      <c r="D3603" t="s">
        <v>2775</v>
      </c>
      <c r="F3603" t="s">
        <v>8509</v>
      </c>
      <c r="G3603" t="s">
        <v>2775</v>
      </c>
      <c r="H3603" t="s">
        <v>8509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8496</v>
      </c>
      <c r="D3604" t="s">
        <v>2775</v>
      </c>
      <c r="F3604" t="s">
        <v>8510</v>
      </c>
      <c r="G3604" t="s">
        <v>2775</v>
      </c>
      <c r="H3604" t="s">
        <v>8510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8496</v>
      </c>
      <c r="D3605" t="s">
        <v>2775</v>
      </c>
      <c r="F3605" t="s">
        <v>8511</v>
      </c>
      <c r="G3605" t="s">
        <v>2775</v>
      </c>
      <c r="H3605" t="s">
        <v>8511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8496</v>
      </c>
      <c r="D3606" t="s">
        <v>2775</v>
      </c>
      <c r="F3606" t="s">
        <v>8512</v>
      </c>
      <c r="G3606" t="s">
        <v>2775</v>
      </c>
      <c r="H3606" t="s">
        <v>8512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8496</v>
      </c>
      <c r="D3607" t="s">
        <v>2775</v>
      </c>
      <c r="F3607" t="s">
        <v>8513</v>
      </c>
      <c r="G3607" t="s">
        <v>2775</v>
      </c>
      <c r="H3607" t="s">
        <v>8513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8496</v>
      </c>
      <c r="D3608" t="s">
        <v>2775</v>
      </c>
      <c r="F3608" t="s">
        <v>8514</v>
      </c>
      <c r="G3608" t="s">
        <v>2775</v>
      </c>
      <c r="H3608" t="s">
        <v>8514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8496</v>
      </c>
      <c r="D3609" t="s">
        <v>2775</v>
      </c>
      <c r="F3609" t="s">
        <v>8515</v>
      </c>
      <c r="G3609" t="s">
        <v>2775</v>
      </c>
      <c r="H3609" t="s">
        <v>8515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8496</v>
      </c>
      <c r="D3610" t="s">
        <v>2775</v>
      </c>
      <c r="F3610" t="s">
        <v>8516</v>
      </c>
      <c r="G3610" t="s">
        <v>2775</v>
      </c>
      <c r="H3610" t="s">
        <v>8516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8496</v>
      </c>
      <c r="D3611" t="s">
        <v>2775</v>
      </c>
      <c r="F3611" t="s">
        <v>8517</v>
      </c>
      <c r="G3611" t="s">
        <v>2775</v>
      </c>
      <c r="H3611" t="s">
        <v>8517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8496</v>
      </c>
      <c r="D3612" t="s">
        <v>2775</v>
      </c>
      <c r="F3612" t="s">
        <v>8518</v>
      </c>
      <c r="G3612" t="s">
        <v>2775</v>
      </c>
      <c r="H3612" t="s">
        <v>8518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8496</v>
      </c>
      <c r="D3613" t="s">
        <v>2775</v>
      </c>
      <c r="F3613" t="s">
        <v>8519</v>
      </c>
      <c r="G3613" t="s">
        <v>2775</v>
      </c>
      <c r="H3613" t="s">
        <v>8519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8496</v>
      </c>
      <c r="D3614" t="s">
        <v>2775</v>
      </c>
      <c r="F3614" t="s">
        <v>8520</v>
      </c>
      <c r="G3614" t="s">
        <v>2775</v>
      </c>
      <c r="H3614" t="s">
        <v>8520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8496</v>
      </c>
      <c r="D3615" t="s">
        <v>2775</v>
      </c>
      <c r="F3615" t="s">
        <v>8521</v>
      </c>
      <c r="G3615" t="s">
        <v>2775</v>
      </c>
      <c r="H3615" t="s">
        <v>8521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8496</v>
      </c>
      <c r="D3616" t="s">
        <v>2775</v>
      </c>
      <c r="F3616" t="s">
        <v>8522</v>
      </c>
      <c r="G3616" t="s">
        <v>2775</v>
      </c>
      <c r="H3616" t="s">
        <v>8522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8496</v>
      </c>
      <c r="D3617" t="s">
        <v>2775</v>
      </c>
      <c r="F3617" t="s">
        <v>8523</v>
      </c>
      <c r="G3617" t="s">
        <v>2775</v>
      </c>
      <c r="H3617" t="s">
        <v>8523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8496</v>
      </c>
      <c r="D3618" t="s">
        <v>2775</v>
      </c>
      <c r="F3618" t="s">
        <v>8524</v>
      </c>
      <c r="G3618" t="s">
        <v>2775</v>
      </c>
      <c r="H3618" t="s">
        <v>8524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8496</v>
      </c>
      <c r="D3619" t="s">
        <v>2775</v>
      </c>
      <c r="F3619" t="s">
        <v>8525</v>
      </c>
      <c r="G3619" t="s">
        <v>2775</v>
      </c>
      <c r="H3619" t="s">
        <v>8525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8496</v>
      </c>
      <c r="D3620" t="s">
        <v>2775</v>
      </c>
      <c r="F3620" t="s">
        <v>8526</v>
      </c>
      <c r="G3620" t="s">
        <v>2775</v>
      </c>
      <c r="H3620" t="s">
        <v>8526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8496</v>
      </c>
      <c r="D3621" t="s">
        <v>2775</v>
      </c>
      <c r="F3621" t="s">
        <v>8527</v>
      </c>
      <c r="G3621" t="s">
        <v>2775</v>
      </c>
      <c r="H3621" t="s">
        <v>8527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8496</v>
      </c>
      <c r="D3622" t="s">
        <v>2775</v>
      </c>
      <c r="F3622" t="s">
        <v>8528</v>
      </c>
      <c r="G3622" t="s">
        <v>2775</v>
      </c>
      <c r="H3622" t="s">
        <v>8528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8496</v>
      </c>
      <c r="D3623" t="s">
        <v>2775</v>
      </c>
      <c r="F3623" t="s">
        <v>8529</v>
      </c>
      <c r="G3623" t="s">
        <v>2775</v>
      </c>
      <c r="H3623" t="s">
        <v>8529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8496</v>
      </c>
      <c r="D3624" t="s">
        <v>2775</v>
      </c>
      <c r="F3624" t="s">
        <v>8530</v>
      </c>
      <c r="G3624" t="s">
        <v>2775</v>
      </c>
      <c r="H3624" t="s">
        <v>8530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8496</v>
      </c>
      <c r="D3625" t="s">
        <v>2775</v>
      </c>
      <c r="F3625" t="s">
        <v>8531</v>
      </c>
      <c r="G3625" t="s">
        <v>2775</v>
      </c>
      <c r="H3625" t="s">
        <v>8531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8496</v>
      </c>
      <c r="D3626" t="s">
        <v>2775</v>
      </c>
      <c r="F3626" t="s">
        <v>8532</v>
      </c>
      <c r="G3626" t="s">
        <v>2775</v>
      </c>
      <c r="H3626" t="s">
        <v>8532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8496</v>
      </c>
      <c r="D3627" t="s">
        <v>2775</v>
      </c>
      <c r="F3627" t="s">
        <v>8533</v>
      </c>
      <c r="G3627" t="s">
        <v>2775</v>
      </c>
      <c r="H3627" t="s">
        <v>8533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8496</v>
      </c>
      <c r="D3628" t="s">
        <v>2775</v>
      </c>
      <c r="F3628" t="s">
        <v>8534</v>
      </c>
      <c r="G3628" t="s">
        <v>2775</v>
      </c>
      <c r="H3628" t="s">
        <v>8534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8496</v>
      </c>
      <c r="D3629" t="s">
        <v>2775</v>
      </c>
      <c r="F3629" t="s">
        <v>8535</v>
      </c>
      <c r="G3629" t="s">
        <v>2775</v>
      </c>
      <c r="H3629" t="s">
        <v>8535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8496</v>
      </c>
      <c r="D3630" t="s">
        <v>2775</v>
      </c>
      <c r="F3630" t="s">
        <v>8536</v>
      </c>
      <c r="G3630" t="s">
        <v>2775</v>
      </c>
      <c r="H3630" t="s">
        <v>8536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8496</v>
      </c>
      <c r="D3631" t="s">
        <v>2775</v>
      </c>
      <c r="F3631" t="s">
        <v>8537</v>
      </c>
      <c r="G3631" t="s">
        <v>2775</v>
      </c>
      <c r="H3631" t="s">
        <v>8537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8496</v>
      </c>
      <c r="D3632" t="s">
        <v>2775</v>
      </c>
      <c r="F3632" t="s">
        <v>8538</v>
      </c>
      <c r="G3632" t="s">
        <v>2775</v>
      </c>
      <c r="H3632" t="s">
        <v>8538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8496</v>
      </c>
      <c r="D3633" t="s">
        <v>2775</v>
      </c>
      <c r="F3633" t="s">
        <v>8539</v>
      </c>
      <c r="G3633" t="s">
        <v>2775</v>
      </c>
      <c r="H3633" t="s">
        <v>8539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8496</v>
      </c>
      <c r="D3634" t="s">
        <v>2775</v>
      </c>
      <c r="F3634" t="s">
        <v>8540</v>
      </c>
      <c r="G3634" t="s">
        <v>2775</v>
      </c>
      <c r="H3634" t="s">
        <v>8540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8496</v>
      </c>
      <c r="D3635" t="s">
        <v>2775</v>
      </c>
      <c r="F3635" t="s">
        <v>8541</v>
      </c>
      <c r="G3635" t="s">
        <v>2775</v>
      </c>
      <c r="H3635" t="s">
        <v>8541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8496</v>
      </c>
      <c r="D3636" t="s">
        <v>2775</v>
      </c>
      <c r="F3636" t="s">
        <v>8542</v>
      </c>
      <c r="G3636" t="s">
        <v>2775</v>
      </c>
      <c r="H3636" t="s">
        <v>8542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8496</v>
      </c>
      <c r="D3637" t="s">
        <v>2775</v>
      </c>
      <c r="F3637" t="s">
        <v>8543</v>
      </c>
      <c r="G3637" t="s">
        <v>2775</v>
      </c>
      <c r="H3637" t="s">
        <v>8543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8544</v>
      </c>
      <c r="D3638" t="s">
        <v>2775</v>
      </c>
      <c r="F3638" t="s">
        <v>8545</v>
      </c>
      <c r="G3638" t="s">
        <v>2775</v>
      </c>
      <c r="H3638" t="s">
        <v>8545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8544</v>
      </c>
      <c r="D3639" t="s">
        <v>2775</v>
      </c>
      <c r="F3639" t="s">
        <v>8546</v>
      </c>
      <c r="G3639" t="s">
        <v>2775</v>
      </c>
      <c r="H3639" t="s">
        <v>8546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8544</v>
      </c>
      <c r="D3640" t="s">
        <v>2775</v>
      </c>
      <c r="F3640" t="s">
        <v>8547</v>
      </c>
      <c r="G3640" t="s">
        <v>2775</v>
      </c>
      <c r="H3640" t="s">
        <v>8547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8544</v>
      </c>
      <c r="D3641" t="s">
        <v>2775</v>
      </c>
      <c r="F3641" t="s">
        <v>8548</v>
      </c>
      <c r="G3641" t="s">
        <v>2775</v>
      </c>
      <c r="H3641" t="s">
        <v>8548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8544</v>
      </c>
      <c r="D3642" t="s">
        <v>2775</v>
      </c>
      <c r="F3642" t="s">
        <v>8549</v>
      </c>
      <c r="G3642" t="s">
        <v>2775</v>
      </c>
      <c r="H3642" t="s">
        <v>8549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8544</v>
      </c>
      <c r="D3643" t="s">
        <v>2775</v>
      </c>
      <c r="F3643" t="s">
        <v>8507</v>
      </c>
      <c r="G3643" t="s">
        <v>2775</v>
      </c>
      <c r="H3643" t="s">
        <v>8507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8544</v>
      </c>
      <c r="D3644" t="s">
        <v>2775</v>
      </c>
      <c r="F3644" t="s">
        <v>8550</v>
      </c>
      <c r="G3644" t="s">
        <v>2775</v>
      </c>
      <c r="H3644" t="s">
        <v>8550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8544</v>
      </c>
      <c r="D3645" t="s">
        <v>2775</v>
      </c>
      <c r="F3645" t="s">
        <v>8551</v>
      </c>
      <c r="G3645" t="s">
        <v>2775</v>
      </c>
      <c r="H3645" t="s">
        <v>8551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8544</v>
      </c>
      <c r="D3646" t="s">
        <v>2775</v>
      </c>
      <c r="F3646" t="s">
        <v>8552</v>
      </c>
      <c r="G3646" t="s">
        <v>2775</v>
      </c>
      <c r="H3646" t="s">
        <v>8552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8544</v>
      </c>
      <c r="D3647" t="s">
        <v>2775</v>
      </c>
      <c r="F3647" t="s">
        <v>8553</v>
      </c>
      <c r="G3647" t="s">
        <v>2775</v>
      </c>
      <c r="H3647" t="s">
        <v>8553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8544</v>
      </c>
      <c r="D3648" t="s">
        <v>2775</v>
      </c>
      <c r="F3648" t="s">
        <v>8554</v>
      </c>
      <c r="G3648" t="s">
        <v>2775</v>
      </c>
      <c r="H3648" t="s">
        <v>8554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8544</v>
      </c>
      <c r="D3649" t="s">
        <v>2775</v>
      </c>
      <c r="F3649" t="s">
        <v>8555</v>
      </c>
      <c r="G3649" t="s">
        <v>2775</v>
      </c>
      <c r="H3649" t="s">
        <v>8555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8544</v>
      </c>
      <c r="D3650" t="s">
        <v>2775</v>
      </c>
      <c r="F3650" t="s">
        <v>8556</v>
      </c>
      <c r="G3650" t="s">
        <v>2775</v>
      </c>
      <c r="H3650" t="s">
        <v>8556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8544</v>
      </c>
      <c r="D3651" t="s">
        <v>2775</v>
      </c>
      <c r="F3651" t="s">
        <v>8557</v>
      </c>
      <c r="G3651" t="s">
        <v>2775</v>
      </c>
      <c r="H3651" t="s">
        <v>8557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8544</v>
      </c>
      <c r="D3652" t="s">
        <v>2775</v>
      </c>
      <c r="F3652" t="s">
        <v>8558</v>
      </c>
      <c r="G3652" t="s">
        <v>2775</v>
      </c>
      <c r="H3652" t="s">
        <v>8558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8544</v>
      </c>
      <c r="D3653" t="s">
        <v>2775</v>
      </c>
      <c r="F3653" t="s">
        <v>8559</v>
      </c>
      <c r="G3653" t="s">
        <v>2775</v>
      </c>
      <c r="H3653" t="s">
        <v>8559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8544</v>
      </c>
      <c r="D3654" t="s">
        <v>2775</v>
      </c>
      <c r="F3654" t="s">
        <v>8560</v>
      </c>
      <c r="G3654" t="s">
        <v>2775</v>
      </c>
      <c r="H3654" t="s">
        <v>8560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8544</v>
      </c>
      <c r="D3655" t="s">
        <v>2775</v>
      </c>
      <c r="F3655" t="s">
        <v>8561</v>
      </c>
      <c r="G3655" t="s">
        <v>2775</v>
      </c>
      <c r="H3655" t="s">
        <v>8561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8544</v>
      </c>
      <c r="D3656" t="s">
        <v>2775</v>
      </c>
      <c r="F3656" t="s">
        <v>8562</v>
      </c>
      <c r="G3656" t="s">
        <v>2775</v>
      </c>
      <c r="H3656" t="s">
        <v>8562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8544</v>
      </c>
      <c r="D3657" t="s">
        <v>2775</v>
      </c>
      <c r="F3657" t="s">
        <v>8563</v>
      </c>
      <c r="G3657" t="s">
        <v>2775</v>
      </c>
      <c r="H3657" t="s">
        <v>8563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8544</v>
      </c>
      <c r="D3658" t="s">
        <v>2775</v>
      </c>
      <c r="F3658" t="s">
        <v>8564</v>
      </c>
      <c r="G3658" t="s">
        <v>2775</v>
      </c>
      <c r="H3658" t="s">
        <v>8564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8544</v>
      </c>
      <c r="D3659" t="s">
        <v>2775</v>
      </c>
      <c r="F3659" t="s">
        <v>8565</v>
      </c>
      <c r="G3659" t="s">
        <v>2775</v>
      </c>
      <c r="H3659" t="s">
        <v>8565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8544</v>
      </c>
      <c r="D3660" t="s">
        <v>2775</v>
      </c>
      <c r="F3660" t="s">
        <v>8052</v>
      </c>
      <c r="G3660" t="s">
        <v>2775</v>
      </c>
      <c r="H3660" t="s">
        <v>8052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8544</v>
      </c>
      <c r="D3661" t="s">
        <v>2775</v>
      </c>
      <c r="F3661" t="s">
        <v>8566</v>
      </c>
      <c r="G3661" t="s">
        <v>2775</v>
      </c>
      <c r="H3661" t="s">
        <v>8566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8544</v>
      </c>
      <c r="D3662" t="s">
        <v>2775</v>
      </c>
      <c r="F3662" t="s">
        <v>8567</v>
      </c>
      <c r="G3662" t="s">
        <v>2775</v>
      </c>
      <c r="H3662" t="s">
        <v>8567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8544</v>
      </c>
      <c r="D3663" t="s">
        <v>2775</v>
      </c>
      <c r="F3663" t="s">
        <v>8568</v>
      </c>
      <c r="G3663" t="s">
        <v>2775</v>
      </c>
      <c r="H3663" t="s">
        <v>8568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8544</v>
      </c>
      <c r="D3664" t="s">
        <v>2775</v>
      </c>
      <c r="F3664" t="s">
        <v>8569</v>
      </c>
      <c r="G3664" t="s">
        <v>2775</v>
      </c>
      <c r="H3664" t="s">
        <v>8569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8544</v>
      </c>
      <c r="D3665" t="s">
        <v>2775</v>
      </c>
      <c r="F3665" t="s">
        <v>8570</v>
      </c>
      <c r="G3665" t="s">
        <v>2775</v>
      </c>
      <c r="H3665" t="s">
        <v>8570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8544</v>
      </c>
      <c r="D3666" t="s">
        <v>2775</v>
      </c>
      <c r="F3666" t="s">
        <v>8571</v>
      </c>
      <c r="G3666" t="s">
        <v>2775</v>
      </c>
      <c r="H3666" t="s">
        <v>8571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8544</v>
      </c>
      <c r="D3667" t="s">
        <v>2775</v>
      </c>
      <c r="F3667" t="s">
        <v>8572</v>
      </c>
      <c r="G3667" t="s">
        <v>2775</v>
      </c>
      <c r="H3667" t="s">
        <v>8572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8544</v>
      </c>
      <c r="D3668" t="s">
        <v>2775</v>
      </c>
      <c r="F3668" t="s">
        <v>8573</v>
      </c>
      <c r="G3668" t="s">
        <v>2775</v>
      </c>
      <c r="H3668" t="s">
        <v>8573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8544</v>
      </c>
      <c r="D3669" t="s">
        <v>2775</v>
      </c>
      <c r="F3669" t="s">
        <v>8574</v>
      </c>
      <c r="G3669" t="s">
        <v>2775</v>
      </c>
      <c r="H3669" t="s">
        <v>8574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8544</v>
      </c>
      <c r="D3670" t="s">
        <v>2775</v>
      </c>
      <c r="F3670" t="s">
        <v>8575</v>
      </c>
      <c r="G3670" t="s">
        <v>2775</v>
      </c>
      <c r="H3670" t="s">
        <v>8575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8544</v>
      </c>
      <c r="D3671" t="s">
        <v>2775</v>
      </c>
      <c r="F3671" t="s">
        <v>8576</v>
      </c>
      <c r="G3671" t="s">
        <v>2775</v>
      </c>
      <c r="H3671" t="s">
        <v>8576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8544</v>
      </c>
      <c r="D3672" t="s">
        <v>2775</v>
      </c>
      <c r="F3672" t="s">
        <v>8577</v>
      </c>
      <c r="G3672" t="s">
        <v>2775</v>
      </c>
      <c r="H3672" t="s">
        <v>8577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8544</v>
      </c>
      <c r="D3673" t="s">
        <v>2775</v>
      </c>
      <c r="F3673" t="s">
        <v>8578</v>
      </c>
      <c r="G3673" t="s">
        <v>2775</v>
      </c>
      <c r="H3673" t="s">
        <v>8578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8544</v>
      </c>
      <c r="D3674" t="s">
        <v>2775</v>
      </c>
      <c r="F3674" t="s">
        <v>8579</v>
      </c>
      <c r="G3674" t="s">
        <v>2775</v>
      </c>
      <c r="H3674" t="s">
        <v>8579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8544</v>
      </c>
      <c r="D3675" t="s">
        <v>2775</v>
      </c>
      <c r="F3675" t="s">
        <v>8580</v>
      </c>
      <c r="G3675" t="s">
        <v>2775</v>
      </c>
      <c r="H3675" t="s">
        <v>8580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8544</v>
      </c>
      <c r="D3676" t="s">
        <v>2775</v>
      </c>
      <c r="F3676" t="s">
        <v>8581</v>
      </c>
      <c r="G3676" t="s">
        <v>2775</v>
      </c>
      <c r="H3676" t="s">
        <v>8581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8544</v>
      </c>
      <c r="D3677" t="s">
        <v>2775</v>
      </c>
      <c r="F3677" t="s">
        <v>8582</v>
      </c>
      <c r="G3677" t="s">
        <v>2775</v>
      </c>
      <c r="H3677" t="s">
        <v>8582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8544</v>
      </c>
      <c r="D3678" t="s">
        <v>2775</v>
      </c>
      <c r="F3678" t="s">
        <v>8583</v>
      </c>
      <c r="G3678" t="s">
        <v>2775</v>
      </c>
      <c r="H3678" t="s">
        <v>8583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8544</v>
      </c>
      <c r="D3679" t="s">
        <v>2775</v>
      </c>
      <c r="F3679" t="s">
        <v>8584</v>
      </c>
      <c r="G3679" t="s">
        <v>2775</v>
      </c>
      <c r="H3679" t="s">
        <v>8584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8544</v>
      </c>
      <c r="D3680" t="s">
        <v>2775</v>
      </c>
      <c r="F3680" t="s">
        <v>8585</v>
      </c>
      <c r="G3680" t="s">
        <v>2775</v>
      </c>
      <c r="H3680" t="s">
        <v>8585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8586</v>
      </c>
      <c r="D3681" t="s">
        <v>2775</v>
      </c>
      <c r="F3681" t="s">
        <v>8274</v>
      </c>
      <c r="G3681" t="s">
        <v>2775</v>
      </c>
      <c r="H3681" t="s">
        <v>8274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8586</v>
      </c>
      <c r="D3682" t="s">
        <v>2775</v>
      </c>
      <c r="F3682" t="s">
        <v>8587</v>
      </c>
      <c r="G3682" t="s">
        <v>2775</v>
      </c>
      <c r="H3682" t="s">
        <v>8587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8586</v>
      </c>
      <c r="D3683" t="s">
        <v>2775</v>
      </c>
      <c r="F3683" t="s">
        <v>8588</v>
      </c>
      <c r="G3683" t="s">
        <v>2775</v>
      </c>
      <c r="H3683" t="s">
        <v>8588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8586</v>
      </c>
      <c r="D3684" t="s">
        <v>2775</v>
      </c>
      <c r="F3684" t="s">
        <v>8589</v>
      </c>
      <c r="G3684" t="s">
        <v>2775</v>
      </c>
      <c r="H3684" t="s">
        <v>8589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8586</v>
      </c>
      <c r="D3685" t="s">
        <v>2775</v>
      </c>
      <c r="F3685" t="s">
        <v>8590</v>
      </c>
      <c r="G3685" t="s">
        <v>2775</v>
      </c>
      <c r="H3685" t="s">
        <v>8590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8586</v>
      </c>
      <c r="D3686" t="s">
        <v>2775</v>
      </c>
      <c r="F3686" t="s">
        <v>8591</v>
      </c>
      <c r="G3686" t="s">
        <v>2775</v>
      </c>
      <c r="H3686" t="s">
        <v>8591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8586</v>
      </c>
      <c r="D3687" t="s">
        <v>2775</v>
      </c>
      <c r="F3687" t="s">
        <v>8592</v>
      </c>
      <c r="G3687" t="s">
        <v>2775</v>
      </c>
      <c r="H3687" t="s">
        <v>8592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8586</v>
      </c>
      <c r="D3688" t="s">
        <v>2775</v>
      </c>
      <c r="F3688" t="s">
        <v>8593</v>
      </c>
      <c r="G3688" t="s">
        <v>2775</v>
      </c>
      <c r="H3688" t="s">
        <v>8593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8586</v>
      </c>
      <c r="D3689" t="s">
        <v>2775</v>
      </c>
      <c r="F3689" t="s">
        <v>4724</v>
      </c>
      <c r="G3689" t="s">
        <v>2775</v>
      </c>
      <c r="H3689" t="s">
        <v>4724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8586</v>
      </c>
      <c r="D3690" t="s">
        <v>2775</v>
      </c>
      <c r="F3690" t="s">
        <v>8594</v>
      </c>
      <c r="G3690" t="s">
        <v>2775</v>
      </c>
      <c r="H3690" t="s">
        <v>8594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8586</v>
      </c>
      <c r="D3691" t="s">
        <v>2775</v>
      </c>
      <c r="F3691" t="s">
        <v>8595</v>
      </c>
      <c r="G3691" t="s">
        <v>2775</v>
      </c>
      <c r="H3691" t="s">
        <v>8595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8586</v>
      </c>
      <c r="D3692" t="s">
        <v>2775</v>
      </c>
      <c r="F3692" t="s">
        <v>8596</v>
      </c>
      <c r="G3692" t="s">
        <v>2775</v>
      </c>
      <c r="H3692" t="s">
        <v>8596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8586</v>
      </c>
      <c r="D3693" t="s">
        <v>2775</v>
      </c>
      <c r="F3693" t="s">
        <v>8597</v>
      </c>
      <c r="G3693" t="s">
        <v>2775</v>
      </c>
      <c r="H3693" t="s">
        <v>8597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8586</v>
      </c>
      <c r="D3694" t="s">
        <v>2775</v>
      </c>
      <c r="F3694" t="s">
        <v>8052</v>
      </c>
      <c r="G3694" t="s">
        <v>2775</v>
      </c>
      <c r="H3694" t="s">
        <v>8052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8586</v>
      </c>
      <c r="D3695" t="s">
        <v>2775</v>
      </c>
      <c r="F3695" t="s">
        <v>8419</v>
      </c>
      <c r="G3695" t="s">
        <v>2775</v>
      </c>
      <c r="H3695" t="s">
        <v>8419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8586</v>
      </c>
      <c r="D3696" t="s">
        <v>2775</v>
      </c>
      <c r="F3696" t="s">
        <v>8598</v>
      </c>
      <c r="G3696" t="s">
        <v>2775</v>
      </c>
      <c r="H3696" t="s">
        <v>8598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8586</v>
      </c>
      <c r="D3697" t="s">
        <v>2775</v>
      </c>
      <c r="F3697" t="s">
        <v>8599</v>
      </c>
      <c r="G3697" t="s">
        <v>2775</v>
      </c>
      <c r="H3697" t="s">
        <v>8599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8586</v>
      </c>
      <c r="D3698" t="s">
        <v>2775</v>
      </c>
      <c r="F3698" t="s">
        <v>8600</v>
      </c>
      <c r="G3698" t="s">
        <v>2775</v>
      </c>
      <c r="H3698" t="s">
        <v>8600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8586</v>
      </c>
      <c r="D3699" t="s">
        <v>2775</v>
      </c>
      <c r="F3699" t="s">
        <v>8601</v>
      </c>
      <c r="G3699" t="s">
        <v>2775</v>
      </c>
      <c r="H3699" t="s">
        <v>8601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8586</v>
      </c>
      <c r="D3700" t="s">
        <v>2775</v>
      </c>
      <c r="F3700" t="s">
        <v>8602</v>
      </c>
      <c r="G3700" t="s">
        <v>2775</v>
      </c>
      <c r="H3700" t="s">
        <v>8602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8586</v>
      </c>
      <c r="D3701" t="s">
        <v>2775</v>
      </c>
      <c r="F3701" t="s">
        <v>8533</v>
      </c>
      <c r="G3701" t="s">
        <v>2775</v>
      </c>
      <c r="H3701" t="s">
        <v>8533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8586</v>
      </c>
      <c r="D3702" t="s">
        <v>2775</v>
      </c>
      <c r="F3702" t="s">
        <v>8603</v>
      </c>
      <c r="G3702" t="s">
        <v>2775</v>
      </c>
      <c r="H3702" t="s">
        <v>8603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8586</v>
      </c>
      <c r="D3703" t="s">
        <v>2775</v>
      </c>
      <c r="F3703" t="s">
        <v>8604</v>
      </c>
      <c r="G3703" t="s">
        <v>2775</v>
      </c>
      <c r="H3703" t="s">
        <v>8604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8586</v>
      </c>
      <c r="D3704" t="s">
        <v>2775</v>
      </c>
      <c r="F3704" t="s">
        <v>4274</v>
      </c>
      <c r="G3704" t="s">
        <v>2775</v>
      </c>
      <c r="H3704" t="s">
        <v>4274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8586</v>
      </c>
      <c r="D3705" t="s">
        <v>2775</v>
      </c>
      <c r="F3705" t="s">
        <v>8605</v>
      </c>
      <c r="G3705" t="s">
        <v>2775</v>
      </c>
      <c r="H3705" t="s">
        <v>8605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8586</v>
      </c>
      <c r="D3706" t="s">
        <v>2775</v>
      </c>
      <c r="F3706" t="s">
        <v>8606</v>
      </c>
      <c r="G3706" t="s">
        <v>2775</v>
      </c>
      <c r="H3706" t="s">
        <v>8606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8586</v>
      </c>
      <c r="D3707" t="s">
        <v>2775</v>
      </c>
      <c r="F3707" t="s">
        <v>8607</v>
      </c>
      <c r="G3707" t="s">
        <v>2775</v>
      </c>
      <c r="H3707" t="s">
        <v>8607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8586</v>
      </c>
      <c r="D3708" t="s">
        <v>2775</v>
      </c>
      <c r="F3708" t="s">
        <v>8608</v>
      </c>
      <c r="G3708" t="s">
        <v>2775</v>
      </c>
      <c r="H3708" t="s">
        <v>8608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8586</v>
      </c>
      <c r="D3709" t="s">
        <v>2775</v>
      </c>
      <c r="F3709" t="s">
        <v>8609</v>
      </c>
      <c r="G3709" t="s">
        <v>2775</v>
      </c>
      <c r="H3709" t="s">
        <v>8609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8586</v>
      </c>
      <c r="D3710" t="s">
        <v>2775</v>
      </c>
      <c r="F3710" t="s">
        <v>8610</v>
      </c>
      <c r="G3710" t="s">
        <v>2775</v>
      </c>
      <c r="H3710" t="s">
        <v>8610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8611</v>
      </c>
      <c r="D3711" t="s">
        <v>2775</v>
      </c>
      <c r="F3711" t="s">
        <v>8612</v>
      </c>
      <c r="G3711" t="s">
        <v>2775</v>
      </c>
      <c r="H3711" t="s">
        <v>8612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8611</v>
      </c>
      <c r="D3712" t="s">
        <v>2775</v>
      </c>
      <c r="F3712" t="s">
        <v>8613</v>
      </c>
      <c r="G3712" t="s">
        <v>2775</v>
      </c>
      <c r="H3712" t="s">
        <v>8613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8611</v>
      </c>
      <c r="D3713" t="s">
        <v>2775</v>
      </c>
      <c r="F3713" t="s">
        <v>8614</v>
      </c>
      <c r="G3713" t="s">
        <v>2775</v>
      </c>
      <c r="H3713" t="s">
        <v>8614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8611</v>
      </c>
      <c r="D3714" t="s">
        <v>2775</v>
      </c>
      <c r="F3714" t="s">
        <v>8615</v>
      </c>
      <c r="G3714" t="s">
        <v>2775</v>
      </c>
      <c r="H3714" t="s">
        <v>8615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8611</v>
      </c>
      <c r="D3715" t="s">
        <v>2775</v>
      </c>
      <c r="F3715" t="s">
        <v>8616</v>
      </c>
      <c r="G3715" t="s">
        <v>2775</v>
      </c>
      <c r="H3715" t="s">
        <v>8616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8611</v>
      </c>
      <c r="D3716" t="s">
        <v>2775</v>
      </c>
      <c r="F3716" t="s">
        <v>8617</v>
      </c>
      <c r="G3716" t="s">
        <v>2775</v>
      </c>
      <c r="H3716" t="s">
        <v>8617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8611</v>
      </c>
      <c r="D3717" t="s">
        <v>2775</v>
      </c>
      <c r="F3717" t="s">
        <v>8618</v>
      </c>
      <c r="G3717" t="s">
        <v>2775</v>
      </c>
      <c r="H3717" t="s">
        <v>8618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8611</v>
      </c>
      <c r="D3718" t="s">
        <v>2775</v>
      </c>
      <c r="F3718" t="s">
        <v>8619</v>
      </c>
      <c r="G3718" t="s">
        <v>2775</v>
      </c>
      <c r="H3718" t="s">
        <v>8619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8611</v>
      </c>
      <c r="D3719" t="s">
        <v>2775</v>
      </c>
      <c r="F3719" t="s">
        <v>8620</v>
      </c>
      <c r="G3719" t="s">
        <v>2775</v>
      </c>
      <c r="H3719" t="s">
        <v>8620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8611</v>
      </c>
      <c r="D3720" t="s">
        <v>2775</v>
      </c>
      <c r="F3720" t="s">
        <v>8621</v>
      </c>
      <c r="G3720" t="s">
        <v>2775</v>
      </c>
      <c r="H3720" t="s">
        <v>8621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8611</v>
      </c>
      <c r="D3721" t="s">
        <v>2775</v>
      </c>
      <c r="F3721" t="s">
        <v>8622</v>
      </c>
      <c r="G3721" t="s">
        <v>2775</v>
      </c>
      <c r="H3721" t="s">
        <v>8622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8611</v>
      </c>
      <c r="D3722" t="s">
        <v>2775</v>
      </c>
      <c r="F3722" t="s">
        <v>8623</v>
      </c>
      <c r="G3722" t="s">
        <v>2775</v>
      </c>
      <c r="H3722" t="s">
        <v>8623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8611</v>
      </c>
      <c r="D3723" t="s">
        <v>2775</v>
      </c>
      <c r="F3723" t="s">
        <v>8624</v>
      </c>
      <c r="G3723" t="s">
        <v>2775</v>
      </c>
      <c r="H3723" t="s">
        <v>8625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8611</v>
      </c>
      <c r="D3724" t="s">
        <v>2775</v>
      </c>
      <c r="F3724" t="s">
        <v>6671</v>
      </c>
      <c r="G3724" t="s">
        <v>2775</v>
      </c>
      <c r="H3724" t="s">
        <v>6671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8611</v>
      </c>
      <c r="D3725" t="s">
        <v>2775</v>
      </c>
      <c r="F3725" t="s">
        <v>8626</v>
      </c>
      <c r="G3725" t="s">
        <v>2775</v>
      </c>
      <c r="H3725" t="s">
        <v>8626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8611</v>
      </c>
      <c r="D3726" t="s">
        <v>2775</v>
      </c>
      <c r="F3726" t="s">
        <v>8627</v>
      </c>
      <c r="G3726" t="s">
        <v>2775</v>
      </c>
      <c r="H3726" t="s">
        <v>8627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8611</v>
      </c>
      <c r="D3727" t="s">
        <v>2775</v>
      </c>
      <c r="F3727" t="s">
        <v>8628</v>
      </c>
      <c r="G3727" t="s">
        <v>2775</v>
      </c>
      <c r="H3727" t="s">
        <v>8628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8611</v>
      </c>
      <c r="D3728" t="s">
        <v>2775</v>
      </c>
      <c r="F3728" t="s">
        <v>8629</v>
      </c>
      <c r="G3728" t="s">
        <v>2775</v>
      </c>
      <c r="H3728" t="s">
        <v>8629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8611</v>
      </c>
      <c r="D3729" t="s">
        <v>2775</v>
      </c>
      <c r="F3729" t="s">
        <v>8630</v>
      </c>
      <c r="G3729" t="s">
        <v>2775</v>
      </c>
      <c r="H3729" t="s">
        <v>8630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8611</v>
      </c>
      <c r="D3730" t="s">
        <v>2775</v>
      </c>
      <c r="F3730" t="s">
        <v>8631</v>
      </c>
      <c r="G3730" t="s">
        <v>2775</v>
      </c>
      <c r="H3730" t="s">
        <v>8631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8611</v>
      </c>
      <c r="D3731" t="s">
        <v>2775</v>
      </c>
      <c r="F3731" t="s">
        <v>8632</v>
      </c>
      <c r="G3731" t="s">
        <v>2775</v>
      </c>
      <c r="H3731" t="s">
        <v>8632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8611</v>
      </c>
      <c r="D3732" t="s">
        <v>2775</v>
      </c>
      <c r="F3732" t="s">
        <v>8633</v>
      </c>
      <c r="G3732" t="s">
        <v>2775</v>
      </c>
      <c r="H3732" t="s">
        <v>8633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8634</v>
      </c>
      <c r="D3733" t="s">
        <v>2775</v>
      </c>
      <c r="F3733" t="s">
        <v>8635</v>
      </c>
      <c r="G3733" t="s">
        <v>2775</v>
      </c>
      <c r="H3733" t="s">
        <v>8635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8634</v>
      </c>
      <c r="D3734" t="s">
        <v>2775</v>
      </c>
      <c r="F3734" t="s">
        <v>8636</v>
      </c>
      <c r="G3734" t="s">
        <v>2775</v>
      </c>
      <c r="H3734" t="s">
        <v>8636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8634</v>
      </c>
      <c r="D3735" t="s">
        <v>2775</v>
      </c>
      <c r="F3735" t="s">
        <v>8637</v>
      </c>
      <c r="G3735" t="s">
        <v>2775</v>
      </c>
      <c r="H3735" t="s">
        <v>8637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8634</v>
      </c>
      <c r="D3736" t="s">
        <v>2775</v>
      </c>
      <c r="F3736" t="s">
        <v>8638</v>
      </c>
      <c r="G3736" t="s">
        <v>2775</v>
      </c>
      <c r="H3736" t="s">
        <v>8638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8634</v>
      </c>
      <c r="D3737" t="s">
        <v>2775</v>
      </c>
      <c r="F3737" t="s">
        <v>8639</v>
      </c>
      <c r="G3737" t="s">
        <v>2775</v>
      </c>
      <c r="H3737" t="s">
        <v>8639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8634</v>
      </c>
      <c r="D3738" t="s">
        <v>2775</v>
      </c>
      <c r="F3738" t="s">
        <v>8640</v>
      </c>
      <c r="G3738" t="s">
        <v>2775</v>
      </c>
      <c r="H3738" t="s">
        <v>8640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8634</v>
      </c>
      <c r="D3739" t="s">
        <v>2775</v>
      </c>
      <c r="F3739" t="s">
        <v>8641</v>
      </c>
      <c r="G3739" t="s">
        <v>2775</v>
      </c>
      <c r="H3739" t="s">
        <v>8641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8634</v>
      </c>
      <c r="D3740" t="s">
        <v>2775</v>
      </c>
      <c r="F3740" t="s">
        <v>8642</v>
      </c>
      <c r="G3740" t="s">
        <v>2775</v>
      </c>
      <c r="H3740" t="s">
        <v>8642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8634</v>
      </c>
      <c r="D3741" t="s">
        <v>2775</v>
      </c>
      <c r="F3741" t="s">
        <v>8643</v>
      </c>
      <c r="G3741" t="s">
        <v>2775</v>
      </c>
      <c r="H3741" t="s">
        <v>8643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8634</v>
      </c>
      <c r="D3742" t="s">
        <v>2775</v>
      </c>
      <c r="F3742" t="s">
        <v>8644</v>
      </c>
      <c r="G3742" t="s">
        <v>2775</v>
      </c>
      <c r="H3742" t="s">
        <v>8644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8634</v>
      </c>
      <c r="D3743" t="s">
        <v>2775</v>
      </c>
      <c r="F3743" t="s">
        <v>8645</v>
      </c>
      <c r="G3743" t="s">
        <v>2775</v>
      </c>
      <c r="H3743" t="s">
        <v>8645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8634</v>
      </c>
      <c r="D3744" t="s">
        <v>2775</v>
      </c>
      <c r="F3744" t="s">
        <v>8646</v>
      </c>
      <c r="G3744" t="s">
        <v>2775</v>
      </c>
      <c r="H3744" t="s">
        <v>8646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8634</v>
      </c>
      <c r="D3745" t="s">
        <v>2775</v>
      </c>
      <c r="F3745" t="s">
        <v>8647</v>
      </c>
      <c r="G3745" t="s">
        <v>2775</v>
      </c>
      <c r="H3745" t="s">
        <v>8647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8634</v>
      </c>
      <c r="D3746" t="s">
        <v>2775</v>
      </c>
      <c r="F3746" t="s">
        <v>8648</v>
      </c>
      <c r="G3746" t="s">
        <v>2775</v>
      </c>
      <c r="H3746" t="s">
        <v>8648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8634</v>
      </c>
      <c r="D3747" t="s">
        <v>2775</v>
      </c>
      <c r="F3747" t="s">
        <v>8649</v>
      </c>
      <c r="G3747" t="s">
        <v>2775</v>
      </c>
      <c r="H3747" t="s">
        <v>8649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8634</v>
      </c>
      <c r="D3748" t="s">
        <v>2775</v>
      </c>
      <c r="F3748" t="s">
        <v>8650</v>
      </c>
      <c r="G3748" t="s">
        <v>2775</v>
      </c>
      <c r="H3748" t="s">
        <v>8650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8634</v>
      </c>
      <c r="D3749" t="s">
        <v>2775</v>
      </c>
      <c r="F3749" t="s">
        <v>8651</v>
      </c>
      <c r="G3749" t="s">
        <v>2775</v>
      </c>
      <c r="H3749" t="s">
        <v>8651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8634</v>
      </c>
      <c r="D3750" t="s">
        <v>2775</v>
      </c>
      <c r="F3750" t="s">
        <v>8652</v>
      </c>
      <c r="G3750" t="s">
        <v>2775</v>
      </c>
      <c r="H3750" t="s">
        <v>8652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8634</v>
      </c>
      <c r="D3751" t="s">
        <v>2775</v>
      </c>
      <c r="F3751" t="s">
        <v>8653</v>
      </c>
      <c r="G3751" t="s">
        <v>2775</v>
      </c>
      <c r="H3751" t="s">
        <v>8653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8654</v>
      </c>
      <c r="D3752" t="s">
        <v>595</v>
      </c>
      <c r="F3752" t="s">
        <v>8655</v>
      </c>
      <c r="G3752" t="s">
        <v>595</v>
      </c>
      <c r="H3752" t="s">
        <v>8655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8654</v>
      </c>
      <c r="D3753" t="s">
        <v>595</v>
      </c>
      <c r="F3753" t="s">
        <v>8656</v>
      </c>
      <c r="G3753" t="s">
        <v>595</v>
      </c>
      <c r="H3753" t="s">
        <v>8656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8654</v>
      </c>
      <c r="D3754" t="s">
        <v>595</v>
      </c>
      <c r="F3754" t="s">
        <v>8657</v>
      </c>
      <c r="G3754" t="s">
        <v>595</v>
      </c>
      <c r="H3754" t="s">
        <v>8657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8654</v>
      </c>
      <c r="D3755" t="s">
        <v>595</v>
      </c>
      <c r="F3755" t="s">
        <v>8658</v>
      </c>
      <c r="G3755" t="s">
        <v>595</v>
      </c>
      <c r="H3755" t="s">
        <v>8658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8654</v>
      </c>
      <c r="D3756" t="s">
        <v>595</v>
      </c>
      <c r="F3756" t="s">
        <v>8659</v>
      </c>
      <c r="G3756" t="s">
        <v>595</v>
      </c>
      <c r="H3756" t="s">
        <v>8659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8654</v>
      </c>
      <c r="D3757" t="s">
        <v>595</v>
      </c>
      <c r="F3757" t="s">
        <v>8660</v>
      </c>
      <c r="G3757" t="s">
        <v>595</v>
      </c>
      <c r="H3757" t="s">
        <v>8660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8654</v>
      </c>
      <c r="D3758" t="s">
        <v>595</v>
      </c>
      <c r="F3758" t="s">
        <v>8661</v>
      </c>
      <c r="G3758" t="s">
        <v>595</v>
      </c>
      <c r="H3758" t="s">
        <v>8661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8654</v>
      </c>
      <c r="D3759" t="s">
        <v>595</v>
      </c>
      <c r="F3759" t="s">
        <v>8662</v>
      </c>
      <c r="G3759" t="s">
        <v>595</v>
      </c>
      <c r="H3759" t="s">
        <v>8662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8654</v>
      </c>
      <c r="D3760" t="s">
        <v>595</v>
      </c>
      <c r="F3760" t="s">
        <v>8663</v>
      </c>
      <c r="G3760" t="s">
        <v>595</v>
      </c>
      <c r="H3760" t="s">
        <v>8663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8654</v>
      </c>
      <c r="D3761" t="s">
        <v>595</v>
      </c>
      <c r="F3761" t="s">
        <v>8664</v>
      </c>
      <c r="G3761" t="s">
        <v>595</v>
      </c>
      <c r="H3761" t="s">
        <v>8664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8654</v>
      </c>
      <c r="D3762" t="s">
        <v>595</v>
      </c>
      <c r="F3762" t="s">
        <v>8665</v>
      </c>
      <c r="G3762" t="s">
        <v>595</v>
      </c>
      <c r="H3762" t="s">
        <v>8665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8654</v>
      </c>
      <c r="D3763" t="s">
        <v>595</v>
      </c>
      <c r="F3763" t="s">
        <v>8666</v>
      </c>
      <c r="G3763" t="s">
        <v>595</v>
      </c>
      <c r="H3763" t="s">
        <v>8666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8654</v>
      </c>
      <c r="D3764" t="s">
        <v>595</v>
      </c>
      <c r="F3764" t="s">
        <v>8667</v>
      </c>
      <c r="G3764" t="s">
        <v>595</v>
      </c>
      <c r="H3764" t="s">
        <v>8667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8654</v>
      </c>
      <c r="D3765" t="s">
        <v>595</v>
      </c>
      <c r="F3765" t="s">
        <v>8668</v>
      </c>
      <c r="G3765" t="s">
        <v>595</v>
      </c>
      <c r="H3765" t="s">
        <v>8668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8654</v>
      </c>
      <c r="D3766" t="s">
        <v>595</v>
      </c>
      <c r="F3766" t="s">
        <v>8669</v>
      </c>
      <c r="G3766" t="s">
        <v>595</v>
      </c>
      <c r="H3766" t="s">
        <v>8669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8654</v>
      </c>
      <c r="D3767" t="s">
        <v>595</v>
      </c>
      <c r="F3767" t="s">
        <v>8670</v>
      </c>
      <c r="G3767" t="s">
        <v>595</v>
      </c>
      <c r="H3767" t="s">
        <v>8670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8654</v>
      </c>
      <c r="D3768" t="s">
        <v>595</v>
      </c>
      <c r="F3768" t="s">
        <v>8671</v>
      </c>
      <c r="G3768" t="s">
        <v>595</v>
      </c>
      <c r="H3768" t="s">
        <v>8671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8654</v>
      </c>
      <c r="D3769" t="s">
        <v>595</v>
      </c>
      <c r="F3769" t="s">
        <v>8672</v>
      </c>
      <c r="G3769" t="s">
        <v>595</v>
      </c>
      <c r="H3769" t="s">
        <v>8672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8654</v>
      </c>
      <c r="D3770" t="s">
        <v>595</v>
      </c>
      <c r="F3770" t="s">
        <v>8673</v>
      </c>
      <c r="G3770" t="s">
        <v>595</v>
      </c>
      <c r="H3770" t="s">
        <v>8673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8654</v>
      </c>
      <c r="D3771" t="s">
        <v>595</v>
      </c>
      <c r="F3771" t="s">
        <v>8674</v>
      </c>
      <c r="G3771" t="s">
        <v>595</v>
      </c>
      <c r="H3771" t="s">
        <v>8674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8654</v>
      </c>
      <c r="D3772" t="s">
        <v>595</v>
      </c>
      <c r="F3772" t="s">
        <v>8675</v>
      </c>
      <c r="G3772" t="s">
        <v>595</v>
      </c>
      <c r="H3772" t="s">
        <v>8675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8654</v>
      </c>
      <c r="D3773" t="s">
        <v>595</v>
      </c>
      <c r="F3773" t="s">
        <v>8676</v>
      </c>
      <c r="G3773" t="s">
        <v>595</v>
      </c>
      <c r="H3773" t="s">
        <v>8676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8654</v>
      </c>
      <c r="D3774" t="s">
        <v>595</v>
      </c>
      <c r="F3774" t="s">
        <v>8677</v>
      </c>
      <c r="G3774" t="s">
        <v>595</v>
      </c>
      <c r="H3774" t="s">
        <v>8677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8654</v>
      </c>
      <c r="D3775" t="s">
        <v>595</v>
      </c>
      <c r="F3775" t="s">
        <v>8678</v>
      </c>
      <c r="G3775" t="s">
        <v>595</v>
      </c>
      <c r="H3775" t="s">
        <v>8678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8654</v>
      </c>
      <c r="D3776" t="s">
        <v>595</v>
      </c>
      <c r="F3776" t="s">
        <v>8679</v>
      </c>
      <c r="G3776" t="s">
        <v>595</v>
      </c>
      <c r="H3776" t="s">
        <v>8679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8654</v>
      </c>
      <c r="D3777" t="s">
        <v>595</v>
      </c>
      <c r="F3777" t="s">
        <v>8680</v>
      </c>
      <c r="G3777" t="s">
        <v>595</v>
      </c>
      <c r="H3777" t="s">
        <v>8680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8654</v>
      </c>
      <c r="D3778" t="s">
        <v>595</v>
      </c>
      <c r="F3778" t="s">
        <v>8681</v>
      </c>
      <c r="G3778" t="s">
        <v>595</v>
      </c>
      <c r="H3778" t="s">
        <v>8681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8654</v>
      </c>
      <c r="D3779" t="s">
        <v>595</v>
      </c>
      <c r="F3779" t="s">
        <v>8682</v>
      </c>
      <c r="G3779" t="s">
        <v>595</v>
      </c>
      <c r="H3779" t="s">
        <v>8682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8654</v>
      </c>
      <c r="D3780" t="s">
        <v>595</v>
      </c>
      <c r="F3780" t="s">
        <v>8683</v>
      </c>
      <c r="G3780" t="s">
        <v>595</v>
      </c>
      <c r="H3780" t="s">
        <v>8683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8654</v>
      </c>
      <c r="D3781" t="s">
        <v>595</v>
      </c>
      <c r="F3781" t="s">
        <v>8684</v>
      </c>
      <c r="G3781" t="s">
        <v>595</v>
      </c>
      <c r="H3781" t="s">
        <v>8684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8654</v>
      </c>
      <c r="D3782" t="s">
        <v>595</v>
      </c>
      <c r="F3782" t="s">
        <v>8685</v>
      </c>
      <c r="G3782" t="s">
        <v>595</v>
      </c>
      <c r="H3782" t="s">
        <v>8685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8654</v>
      </c>
      <c r="D3783" t="s">
        <v>595</v>
      </c>
      <c r="F3783" t="s">
        <v>8686</v>
      </c>
      <c r="G3783" t="s">
        <v>595</v>
      </c>
      <c r="H3783" t="s">
        <v>8686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8654</v>
      </c>
      <c r="D3784" t="s">
        <v>595</v>
      </c>
      <c r="F3784" t="s">
        <v>8687</v>
      </c>
      <c r="G3784" t="s">
        <v>595</v>
      </c>
      <c r="H3784" t="s">
        <v>8687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8654</v>
      </c>
      <c r="D3785" t="s">
        <v>595</v>
      </c>
      <c r="F3785" t="s">
        <v>8688</v>
      </c>
      <c r="G3785" t="s">
        <v>595</v>
      </c>
      <c r="H3785" t="s">
        <v>8688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8654</v>
      </c>
      <c r="D3786" t="s">
        <v>595</v>
      </c>
      <c r="F3786" t="s">
        <v>8689</v>
      </c>
      <c r="G3786" t="s">
        <v>595</v>
      </c>
      <c r="H3786" t="s">
        <v>8689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8654</v>
      </c>
      <c r="D3787" t="s">
        <v>595</v>
      </c>
      <c r="F3787" t="s">
        <v>8690</v>
      </c>
      <c r="G3787" t="s">
        <v>595</v>
      </c>
      <c r="H3787" t="s">
        <v>8690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8654</v>
      </c>
      <c r="D3788" t="s">
        <v>595</v>
      </c>
      <c r="F3788" t="s">
        <v>8691</v>
      </c>
      <c r="G3788" t="s">
        <v>595</v>
      </c>
      <c r="H3788" t="s">
        <v>8691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8654</v>
      </c>
      <c r="D3789" t="s">
        <v>595</v>
      </c>
      <c r="F3789" t="s">
        <v>8692</v>
      </c>
      <c r="G3789" t="s">
        <v>595</v>
      </c>
      <c r="H3789" t="s">
        <v>8692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8654</v>
      </c>
      <c r="D3790" t="s">
        <v>595</v>
      </c>
      <c r="F3790" t="s">
        <v>8693</v>
      </c>
      <c r="G3790" t="s">
        <v>595</v>
      </c>
      <c r="H3790" t="s">
        <v>8693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8654</v>
      </c>
      <c r="D3791" t="s">
        <v>595</v>
      </c>
      <c r="F3791" t="s">
        <v>8694</v>
      </c>
      <c r="G3791" t="s">
        <v>595</v>
      </c>
      <c r="H3791" t="s">
        <v>8694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8654</v>
      </c>
      <c r="D3792" t="s">
        <v>595</v>
      </c>
      <c r="F3792" t="s">
        <v>8695</v>
      </c>
      <c r="G3792" t="s">
        <v>595</v>
      </c>
      <c r="H3792" t="s">
        <v>8695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8654</v>
      </c>
      <c r="D3793" t="s">
        <v>595</v>
      </c>
      <c r="F3793" t="s">
        <v>8696</v>
      </c>
      <c r="G3793" t="s">
        <v>595</v>
      </c>
      <c r="H3793" t="s">
        <v>8696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8654</v>
      </c>
      <c r="D3794" t="s">
        <v>595</v>
      </c>
      <c r="F3794" t="s">
        <v>8697</v>
      </c>
      <c r="G3794" t="s">
        <v>595</v>
      </c>
      <c r="H3794" t="s">
        <v>8697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8654</v>
      </c>
      <c r="D3795" t="s">
        <v>647</v>
      </c>
      <c r="F3795" t="s">
        <v>8698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8699</v>
      </c>
      <c r="D3796" t="s">
        <v>2775</v>
      </c>
      <c r="F3796" t="s">
        <v>8700</v>
      </c>
      <c r="G3796" t="s">
        <v>2775</v>
      </c>
      <c r="H3796" t="s">
        <v>8700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8699</v>
      </c>
      <c r="D3797" t="s">
        <v>2775</v>
      </c>
      <c r="F3797" t="s">
        <v>8701</v>
      </c>
      <c r="G3797" t="s">
        <v>2775</v>
      </c>
      <c r="H3797" t="s">
        <v>8701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8699</v>
      </c>
      <c r="D3798" t="s">
        <v>2775</v>
      </c>
      <c r="F3798" t="s">
        <v>8702</v>
      </c>
      <c r="G3798" t="s">
        <v>2775</v>
      </c>
      <c r="H3798" t="s">
        <v>8702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8699</v>
      </c>
      <c r="D3799" t="s">
        <v>2775</v>
      </c>
      <c r="F3799" t="s">
        <v>8703</v>
      </c>
      <c r="G3799" t="s">
        <v>2775</v>
      </c>
      <c r="H3799" t="s">
        <v>8703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8699</v>
      </c>
      <c r="D3800" t="s">
        <v>2775</v>
      </c>
      <c r="F3800" t="s">
        <v>5383</v>
      </c>
      <c r="G3800" t="s">
        <v>2775</v>
      </c>
      <c r="H3800" t="s">
        <v>5383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8699</v>
      </c>
      <c r="D3801" t="s">
        <v>2775</v>
      </c>
      <c r="F3801" t="s">
        <v>8704</v>
      </c>
      <c r="G3801" t="s">
        <v>2775</v>
      </c>
      <c r="H3801" t="s">
        <v>8704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8699</v>
      </c>
      <c r="D3802" t="s">
        <v>2775</v>
      </c>
      <c r="F3802" t="s">
        <v>8705</v>
      </c>
      <c r="G3802" t="s">
        <v>2775</v>
      </c>
      <c r="H3802" t="s">
        <v>8705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8699</v>
      </c>
      <c r="D3803" t="s">
        <v>2775</v>
      </c>
      <c r="F3803" t="s">
        <v>5454</v>
      </c>
      <c r="G3803" t="s">
        <v>2775</v>
      </c>
      <c r="H3803" t="s">
        <v>5454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8699</v>
      </c>
      <c r="D3804" t="s">
        <v>2775</v>
      </c>
      <c r="F3804" t="s">
        <v>8706</v>
      </c>
      <c r="G3804" t="s">
        <v>2775</v>
      </c>
      <c r="H3804" t="s">
        <v>8706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8699</v>
      </c>
      <c r="D3805" t="s">
        <v>2775</v>
      </c>
      <c r="F3805" t="s">
        <v>8707</v>
      </c>
      <c r="G3805" t="s">
        <v>2775</v>
      </c>
      <c r="H3805" t="s">
        <v>8707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8699</v>
      </c>
      <c r="D3806" t="s">
        <v>2775</v>
      </c>
      <c r="F3806" t="s">
        <v>8708</v>
      </c>
      <c r="G3806" t="s">
        <v>2775</v>
      </c>
      <c r="H3806" t="s">
        <v>8708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8699</v>
      </c>
      <c r="D3807" t="s">
        <v>2775</v>
      </c>
      <c r="F3807" t="s">
        <v>5522</v>
      </c>
      <c r="G3807" t="s">
        <v>2775</v>
      </c>
      <c r="H3807" t="s">
        <v>5522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8699</v>
      </c>
      <c r="D3808" t="s">
        <v>2775</v>
      </c>
      <c r="F3808" t="s">
        <v>8709</v>
      </c>
      <c r="G3808" t="s">
        <v>2775</v>
      </c>
      <c r="H3808" t="s">
        <v>8709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8699</v>
      </c>
      <c r="D3809" t="s">
        <v>2775</v>
      </c>
      <c r="F3809" t="s">
        <v>8710</v>
      </c>
      <c r="G3809" t="s">
        <v>2775</v>
      </c>
      <c r="H3809" t="s">
        <v>8710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8699</v>
      </c>
      <c r="D3810" t="s">
        <v>2775</v>
      </c>
      <c r="F3810" t="s">
        <v>8711</v>
      </c>
      <c r="G3810" t="s">
        <v>2775</v>
      </c>
      <c r="H3810" t="s">
        <v>8711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8699</v>
      </c>
      <c r="D3811" t="s">
        <v>2775</v>
      </c>
      <c r="F3811" t="s">
        <v>8712</v>
      </c>
      <c r="G3811" t="s">
        <v>2775</v>
      </c>
      <c r="H3811" t="s">
        <v>8712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8699</v>
      </c>
      <c r="D3812" t="s">
        <v>2775</v>
      </c>
      <c r="F3812" t="s">
        <v>8713</v>
      </c>
      <c r="G3812" t="s">
        <v>2775</v>
      </c>
      <c r="H3812" t="s">
        <v>8713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8699</v>
      </c>
      <c r="D3813" t="s">
        <v>2775</v>
      </c>
      <c r="F3813" t="s">
        <v>8714</v>
      </c>
      <c r="G3813" t="s">
        <v>2775</v>
      </c>
      <c r="H3813" t="s">
        <v>8714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8699</v>
      </c>
      <c r="D3814" t="s">
        <v>2775</v>
      </c>
      <c r="F3814" t="s">
        <v>8715</v>
      </c>
      <c r="G3814" t="s">
        <v>2775</v>
      </c>
      <c r="H3814" t="s">
        <v>8715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8699</v>
      </c>
      <c r="D3815" t="s">
        <v>2775</v>
      </c>
      <c r="F3815" t="s">
        <v>8716</v>
      </c>
      <c r="G3815" t="s">
        <v>2775</v>
      </c>
      <c r="H3815" t="s">
        <v>8716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8699</v>
      </c>
      <c r="D3816" t="s">
        <v>2775</v>
      </c>
      <c r="F3816" t="s">
        <v>5605</v>
      </c>
      <c r="G3816" t="s">
        <v>2775</v>
      </c>
      <c r="H3816" t="s">
        <v>5605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8699</v>
      </c>
      <c r="D3817" t="s">
        <v>2775</v>
      </c>
      <c r="F3817" t="s">
        <v>8717</v>
      </c>
      <c r="G3817" t="s">
        <v>2775</v>
      </c>
      <c r="H3817" t="s">
        <v>8717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8699</v>
      </c>
      <c r="D3818" t="s">
        <v>2775</v>
      </c>
      <c r="F3818" t="s">
        <v>5611</v>
      </c>
      <c r="G3818" t="s">
        <v>2775</v>
      </c>
      <c r="H3818" t="s">
        <v>5611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8699</v>
      </c>
      <c r="D3819" t="s">
        <v>2775</v>
      </c>
      <c r="F3819" t="s">
        <v>8718</v>
      </c>
      <c r="G3819" t="s">
        <v>2775</v>
      </c>
      <c r="H3819" t="s">
        <v>8718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8699</v>
      </c>
      <c r="D3820" t="s">
        <v>2775</v>
      </c>
      <c r="F3820" t="s">
        <v>5620</v>
      </c>
      <c r="G3820" t="s">
        <v>2775</v>
      </c>
      <c r="H3820" t="s">
        <v>5620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8719</v>
      </c>
      <c r="D3821" t="s">
        <v>595</v>
      </c>
      <c r="E3821" t="s">
        <v>8720</v>
      </c>
      <c r="F3821" t="s">
        <v>8721</v>
      </c>
      <c r="G3821" t="s">
        <v>595</v>
      </c>
      <c r="H3821" t="s">
        <v>8722</v>
      </c>
      <c r="I3821" t="s">
        <v>733</v>
      </c>
      <c r="J3821">
        <v>29397638977.694241</v>
      </c>
      <c r="K3821">
        <v>1</v>
      </c>
      <c r="L3821" t="s">
        <v>8723</v>
      </c>
      <c r="M3821" t="s">
        <v>8724</v>
      </c>
    </row>
    <row r="3822" spans="1:13" x14ac:dyDescent="0.4">
      <c r="A3822">
        <v>210001483</v>
      </c>
      <c r="B3822" t="s">
        <v>8725</v>
      </c>
      <c r="C3822" t="s">
        <v>8726</v>
      </c>
      <c r="D3822" t="s">
        <v>2775</v>
      </c>
      <c r="E3822" t="s">
        <v>8727</v>
      </c>
      <c r="F3822" t="s">
        <v>8728</v>
      </c>
      <c r="G3822" t="s">
        <v>2775</v>
      </c>
      <c r="H3822" t="s">
        <v>8728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8725</v>
      </c>
      <c r="C3823" t="s">
        <v>8726</v>
      </c>
      <c r="D3823" t="s">
        <v>2775</v>
      </c>
      <c r="E3823" t="s">
        <v>8727</v>
      </c>
      <c r="F3823" t="s">
        <v>8729</v>
      </c>
      <c r="G3823" t="s">
        <v>2775</v>
      </c>
      <c r="H3823" t="s">
        <v>8729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8725</v>
      </c>
      <c r="C3824" t="s">
        <v>8726</v>
      </c>
      <c r="D3824" t="s">
        <v>2775</v>
      </c>
      <c r="E3824" t="s">
        <v>8730</v>
      </c>
      <c r="F3824" t="s">
        <v>8731</v>
      </c>
      <c r="G3824" t="s">
        <v>2775</v>
      </c>
      <c r="H3824" t="s">
        <v>8731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8725</v>
      </c>
      <c r="C3825" t="s">
        <v>8726</v>
      </c>
      <c r="D3825" t="s">
        <v>2775</v>
      </c>
      <c r="E3825" t="s">
        <v>8727</v>
      </c>
      <c r="F3825" t="s">
        <v>8732</v>
      </c>
      <c r="G3825" t="s">
        <v>2775</v>
      </c>
      <c r="H3825" t="s">
        <v>8732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8725</v>
      </c>
      <c r="C3826" t="s">
        <v>8726</v>
      </c>
      <c r="D3826" t="s">
        <v>2775</v>
      </c>
      <c r="E3826" t="s">
        <v>8733</v>
      </c>
      <c r="F3826" t="s">
        <v>8734</v>
      </c>
      <c r="G3826" t="s">
        <v>2775</v>
      </c>
      <c r="H3826" t="s">
        <v>8734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8725</v>
      </c>
      <c r="C3827" t="s">
        <v>8726</v>
      </c>
      <c r="D3827" t="s">
        <v>2775</v>
      </c>
      <c r="E3827" t="s">
        <v>8727</v>
      </c>
      <c r="F3827" t="s">
        <v>8735</v>
      </c>
      <c r="G3827" t="s">
        <v>2775</v>
      </c>
      <c r="H3827" t="s">
        <v>8735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8725</v>
      </c>
      <c r="C3828" t="s">
        <v>8726</v>
      </c>
      <c r="D3828" t="s">
        <v>2775</v>
      </c>
      <c r="E3828" t="s">
        <v>8733</v>
      </c>
      <c r="F3828" t="s">
        <v>8736</v>
      </c>
      <c r="G3828" t="s">
        <v>2775</v>
      </c>
      <c r="H3828" t="s">
        <v>8736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8725</v>
      </c>
      <c r="C3829" t="s">
        <v>8726</v>
      </c>
      <c r="D3829" t="s">
        <v>2775</v>
      </c>
      <c r="E3829" t="s">
        <v>8727</v>
      </c>
      <c r="F3829" t="s">
        <v>8737</v>
      </c>
      <c r="G3829" t="s">
        <v>2775</v>
      </c>
      <c r="H3829" t="s">
        <v>8737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8725</v>
      </c>
      <c r="C3830" t="s">
        <v>8726</v>
      </c>
      <c r="D3830" t="s">
        <v>2775</v>
      </c>
      <c r="E3830" t="s">
        <v>8727</v>
      </c>
      <c r="F3830" t="s">
        <v>8738</v>
      </c>
      <c r="G3830" t="s">
        <v>2775</v>
      </c>
      <c r="H3830" t="s">
        <v>8738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8725</v>
      </c>
      <c r="C3831" t="s">
        <v>8726</v>
      </c>
      <c r="D3831" t="s">
        <v>2775</v>
      </c>
      <c r="E3831" t="s">
        <v>8733</v>
      </c>
      <c r="F3831" t="s">
        <v>8739</v>
      </c>
      <c r="G3831" t="s">
        <v>2775</v>
      </c>
      <c r="H3831" t="s">
        <v>8739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8725</v>
      </c>
      <c r="C3832" t="s">
        <v>8726</v>
      </c>
      <c r="D3832" t="s">
        <v>2775</v>
      </c>
      <c r="E3832" t="s">
        <v>8740</v>
      </c>
      <c r="F3832" t="s">
        <v>8740</v>
      </c>
      <c r="G3832" t="s">
        <v>2775</v>
      </c>
      <c r="H3832" t="s">
        <v>8740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8725</v>
      </c>
      <c r="C3833" t="s">
        <v>8726</v>
      </c>
      <c r="D3833" t="s">
        <v>2775</v>
      </c>
      <c r="E3833" t="s">
        <v>8733</v>
      </c>
      <c r="F3833" t="s">
        <v>8741</v>
      </c>
      <c r="G3833" t="s">
        <v>2775</v>
      </c>
      <c r="H3833" t="s">
        <v>8741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8725</v>
      </c>
      <c r="C3834" t="s">
        <v>8726</v>
      </c>
      <c r="D3834" t="s">
        <v>2775</v>
      </c>
      <c r="E3834" t="s">
        <v>8727</v>
      </c>
      <c r="F3834" t="s">
        <v>8742</v>
      </c>
      <c r="G3834" t="s">
        <v>2775</v>
      </c>
      <c r="H3834" t="s">
        <v>8742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8725</v>
      </c>
      <c r="C3835" t="s">
        <v>8726</v>
      </c>
      <c r="D3835" t="s">
        <v>2775</v>
      </c>
      <c r="E3835" t="s">
        <v>8727</v>
      </c>
      <c r="F3835" t="s">
        <v>8743</v>
      </c>
      <c r="G3835" t="s">
        <v>2775</v>
      </c>
      <c r="H3835" t="s">
        <v>8743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8725</v>
      </c>
      <c r="C3836" t="s">
        <v>8726</v>
      </c>
      <c r="D3836" t="s">
        <v>2775</v>
      </c>
      <c r="E3836" t="s">
        <v>8733</v>
      </c>
      <c r="F3836" t="s">
        <v>8744</v>
      </c>
      <c r="G3836" t="s">
        <v>2775</v>
      </c>
      <c r="H3836" t="s">
        <v>8744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8725</v>
      </c>
      <c r="C3837" t="s">
        <v>8726</v>
      </c>
      <c r="D3837" t="s">
        <v>2775</v>
      </c>
      <c r="E3837" t="s">
        <v>8733</v>
      </c>
      <c r="F3837" t="s">
        <v>8745</v>
      </c>
      <c r="G3837" t="s">
        <v>2775</v>
      </c>
      <c r="H3837" t="s">
        <v>8745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8725</v>
      </c>
      <c r="C3838" t="s">
        <v>8726</v>
      </c>
      <c r="D3838" t="s">
        <v>2775</v>
      </c>
      <c r="E3838" t="s">
        <v>8727</v>
      </c>
      <c r="F3838" t="s">
        <v>8746</v>
      </c>
      <c r="G3838" t="s">
        <v>2775</v>
      </c>
      <c r="H3838" t="s">
        <v>8746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8725</v>
      </c>
      <c r="C3839" t="s">
        <v>8726</v>
      </c>
      <c r="D3839" t="s">
        <v>2775</v>
      </c>
      <c r="E3839" t="s">
        <v>8733</v>
      </c>
      <c r="F3839" t="s">
        <v>8747</v>
      </c>
      <c r="G3839" t="s">
        <v>2775</v>
      </c>
      <c r="H3839" t="s">
        <v>8747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8725</v>
      </c>
      <c r="C3840" t="s">
        <v>8726</v>
      </c>
      <c r="D3840" t="s">
        <v>2775</v>
      </c>
      <c r="E3840" t="s">
        <v>8727</v>
      </c>
      <c r="F3840" t="s">
        <v>8748</v>
      </c>
      <c r="G3840" t="s">
        <v>2775</v>
      </c>
      <c r="H3840" t="s">
        <v>8748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8725</v>
      </c>
      <c r="C3841" t="s">
        <v>8726</v>
      </c>
      <c r="D3841" t="s">
        <v>2775</v>
      </c>
      <c r="E3841" t="s">
        <v>8727</v>
      </c>
      <c r="F3841" t="s">
        <v>8749</v>
      </c>
      <c r="G3841" t="s">
        <v>2775</v>
      </c>
      <c r="H3841" t="s">
        <v>8749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8725</v>
      </c>
      <c r="C3842" t="s">
        <v>8726</v>
      </c>
      <c r="D3842" t="s">
        <v>2775</v>
      </c>
      <c r="E3842" t="s">
        <v>8733</v>
      </c>
      <c r="F3842" t="s">
        <v>8750</v>
      </c>
      <c r="G3842" t="s">
        <v>2775</v>
      </c>
      <c r="H3842" t="s">
        <v>8750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8725</v>
      </c>
      <c r="C3843" t="s">
        <v>8726</v>
      </c>
      <c r="D3843" t="s">
        <v>2775</v>
      </c>
      <c r="E3843" t="s">
        <v>8733</v>
      </c>
      <c r="F3843" t="s">
        <v>8751</v>
      </c>
      <c r="G3843" t="s">
        <v>2775</v>
      </c>
      <c r="H3843" t="s">
        <v>8751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8725</v>
      </c>
      <c r="C3844" t="s">
        <v>8726</v>
      </c>
      <c r="D3844" t="s">
        <v>2775</v>
      </c>
      <c r="E3844" t="s">
        <v>8752</v>
      </c>
      <c r="F3844" t="s">
        <v>8753</v>
      </c>
      <c r="G3844" t="s">
        <v>2775</v>
      </c>
      <c r="H3844" t="s">
        <v>8753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8725</v>
      </c>
      <c r="C3845" t="s">
        <v>8726</v>
      </c>
      <c r="D3845" t="s">
        <v>2775</v>
      </c>
      <c r="E3845" t="s">
        <v>8727</v>
      </c>
      <c r="F3845" t="s">
        <v>8754</v>
      </c>
      <c r="G3845" t="s">
        <v>2775</v>
      </c>
      <c r="H3845" t="s">
        <v>8754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8725</v>
      </c>
      <c r="C3846" t="s">
        <v>8726</v>
      </c>
      <c r="D3846" t="s">
        <v>2775</v>
      </c>
      <c r="E3846" t="s">
        <v>8727</v>
      </c>
      <c r="F3846" t="s">
        <v>8755</v>
      </c>
      <c r="G3846" t="s">
        <v>2775</v>
      </c>
      <c r="H3846" t="s">
        <v>8755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8725</v>
      </c>
      <c r="C3847" t="s">
        <v>8726</v>
      </c>
      <c r="D3847" t="s">
        <v>2775</v>
      </c>
      <c r="E3847" t="s">
        <v>8733</v>
      </c>
      <c r="F3847" t="s">
        <v>8756</v>
      </c>
      <c r="G3847" t="s">
        <v>2775</v>
      </c>
      <c r="H3847" t="s">
        <v>8756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8725</v>
      </c>
      <c r="C3848" t="s">
        <v>8726</v>
      </c>
      <c r="D3848" t="s">
        <v>2775</v>
      </c>
      <c r="E3848" t="s">
        <v>8727</v>
      </c>
      <c r="F3848" t="s">
        <v>8757</v>
      </c>
      <c r="G3848" t="s">
        <v>2775</v>
      </c>
      <c r="H3848" t="s">
        <v>8757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8725</v>
      </c>
      <c r="C3849" t="s">
        <v>8726</v>
      </c>
      <c r="D3849" t="s">
        <v>2775</v>
      </c>
      <c r="E3849" t="s">
        <v>8727</v>
      </c>
      <c r="F3849" t="s">
        <v>8758</v>
      </c>
      <c r="G3849" t="s">
        <v>2775</v>
      </c>
      <c r="H3849" t="s">
        <v>8758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8725</v>
      </c>
      <c r="C3850" t="s">
        <v>8726</v>
      </c>
      <c r="D3850" t="s">
        <v>2775</v>
      </c>
      <c r="E3850" t="s">
        <v>8759</v>
      </c>
      <c r="F3850" t="s">
        <v>8760</v>
      </c>
      <c r="G3850" t="s">
        <v>2775</v>
      </c>
      <c r="H3850" t="s">
        <v>8760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8725</v>
      </c>
      <c r="C3851" t="s">
        <v>8726</v>
      </c>
      <c r="D3851" t="s">
        <v>2775</v>
      </c>
      <c r="E3851" t="s">
        <v>8761</v>
      </c>
      <c r="F3851" t="s">
        <v>8762</v>
      </c>
      <c r="G3851" t="s">
        <v>2775</v>
      </c>
      <c r="H3851" t="s">
        <v>8762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8725</v>
      </c>
      <c r="C3852" t="s">
        <v>8726</v>
      </c>
      <c r="D3852" t="s">
        <v>2775</v>
      </c>
      <c r="E3852" t="s">
        <v>8727</v>
      </c>
      <c r="F3852" t="s">
        <v>8763</v>
      </c>
      <c r="G3852" t="s">
        <v>2775</v>
      </c>
      <c r="H3852" t="s">
        <v>8763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8725</v>
      </c>
      <c r="C3853" t="s">
        <v>8726</v>
      </c>
      <c r="D3853" t="s">
        <v>2775</v>
      </c>
      <c r="E3853" t="s">
        <v>8727</v>
      </c>
      <c r="F3853" t="s">
        <v>8764</v>
      </c>
      <c r="G3853" t="s">
        <v>2775</v>
      </c>
      <c r="H3853" t="s">
        <v>8764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8725</v>
      </c>
      <c r="C3854" t="s">
        <v>8726</v>
      </c>
      <c r="D3854" t="s">
        <v>2775</v>
      </c>
      <c r="E3854" t="s">
        <v>8727</v>
      </c>
      <c r="F3854" t="s">
        <v>8765</v>
      </c>
      <c r="G3854" t="s">
        <v>2775</v>
      </c>
      <c r="H3854" t="s">
        <v>8765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8725</v>
      </c>
      <c r="C3855" t="s">
        <v>8726</v>
      </c>
      <c r="D3855" t="s">
        <v>2775</v>
      </c>
      <c r="E3855" t="s">
        <v>8733</v>
      </c>
      <c r="F3855" t="s">
        <v>8766</v>
      </c>
      <c r="G3855" t="s">
        <v>2775</v>
      </c>
      <c r="H3855" t="s">
        <v>8766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8725</v>
      </c>
      <c r="C3856" t="s">
        <v>8726</v>
      </c>
      <c r="D3856" t="s">
        <v>2775</v>
      </c>
      <c r="E3856" t="s">
        <v>8727</v>
      </c>
      <c r="F3856" t="s">
        <v>8767</v>
      </c>
      <c r="G3856" t="s">
        <v>2775</v>
      </c>
      <c r="H3856" t="s">
        <v>8767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8725</v>
      </c>
      <c r="C3857" t="s">
        <v>8726</v>
      </c>
      <c r="D3857" t="s">
        <v>2775</v>
      </c>
      <c r="E3857" t="s">
        <v>8727</v>
      </c>
      <c r="F3857" t="s">
        <v>8768</v>
      </c>
      <c r="G3857" t="s">
        <v>2775</v>
      </c>
      <c r="H3857" t="s">
        <v>8768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8725</v>
      </c>
      <c r="C3858" t="s">
        <v>8726</v>
      </c>
      <c r="D3858" t="s">
        <v>2775</v>
      </c>
      <c r="E3858" t="s">
        <v>8727</v>
      </c>
      <c r="F3858" t="s">
        <v>8769</v>
      </c>
      <c r="G3858" t="s">
        <v>2775</v>
      </c>
      <c r="H3858" t="s">
        <v>8769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8725</v>
      </c>
      <c r="C3859" t="s">
        <v>8726</v>
      </c>
      <c r="D3859" t="s">
        <v>2775</v>
      </c>
      <c r="E3859" t="s">
        <v>8733</v>
      </c>
      <c r="F3859" t="s">
        <v>8770</v>
      </c>
      <c r="G3859" t="s">
        <v>2775</v>
      </c>
      <c r="H3859" t="s">
        <v>8770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8725</v>
      </c>
      <c r="C3860" t="s">
        <v>8726</v>
      </c>
      <c r="D3860" t="s">
        <v>2775</v>
      </c>
      <c r="E3860" t="s">
        <v>8771</v>
      </c>
      <c r="F3860" t="s">
        <v>8772</v>
      </c>
      <c r="G3860" t="s">
        <v>2775</v>
      </c>
      <c r="H3860" t="s">
        <v>8772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8725</v>
      </c>
      <c r="C3861" t="s">
        <v>8726</v>
      </c>
      <c r="D3861" t="s">
        <v>2775</v>
      </c>
      <c r="E3861" t="s">
        <v>8773</v>
      </c>
      <c r="F3861" t="s">
        <v>8774</v>
      </c>
      <c r="G3861" t="s">
        <v>2775</v>
      </c>
      <c r="H3861" t="s">
        <v>8772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8725</v>
      </c>
      <c r="C3862" t="s">
        <v>8726</v>
      </c>
      <c r="D3862" t="s">
        <v>2775</v>
      </c>
      <c r="E3862" t="s">
        <v>8733</v>
      </c>
      <c r="F3862" t="s">
        <v>8775</v>
      </c>
      <c r="G3862" t="s">
        <v>2775</v>
      </c>
      <c r="H3862" t="s">
        <v>8775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8725</v>
      </c>
      <c r="C3863" t="s">
        <v>8726</v>
      </c>
      <c r="D3863" t="s">
        <v>2775</v>
      </c>
      <c r="E3863" t="s">
        <v>8727</v>
      </c>
      <c r="F3863" t="s">
        <v>8776</v>
      </c>
      <c r="G3863" t="s">
        <v>2775</v>
      </c>
      <c r="H3863" t="s">
        <v>8776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8725</v>
      </c>
      <c r="C3864" t="s">
        <v>8726</v>
      </c>
      <c r="D3864" t="s">
        <v>2775</v>
      </c>
      <c r="E3864" t="s">
        <v>8727</v>
      </c>
      <c r="F3864" t="s">
        <v>8777</v>
      </c>
      <c r="G3864" t="s">
        <v>2775</v>
      </c>
      <c r="H3864" t="s">
        <v>8777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8725</v>
      </c>
      <c r="C3865" t="s">
        <v>8726</v>
      </c>
      <c r="D3865" t="s">
        <v>2775</v>
      </c>
      <c r="E3865" t="s">
        <v>8778</v>
      </c>
      <c r="F3865" t="s">
        <v>8779</v>
      </c>
      <c r="G3865" t="s">
        <v>2775</v>
      </c>
      <c r="H3865" t="s">
        <v>8779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8725</v>
      </c>
      <c r="C3866" t="s">
        <v>8726</v>
      </c>
      <c r="D3866" t="s">
        <v>2775</v>
      </c>
      <c r="E3866" t="s">
        <v>8733</v>
      </c>
      <c r="F3866" t="s">
        <v>8780</v>
      </c>
      <c r="G3866" t="s">
        <v>2775</v>
      </c>
      <c r="H3866" t="s">
        <v>8780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8725</v>
      </c>
      <c r="C3867" t="s">
        <v>8726</v>
      </c>
      <c r="D3867" t="s">
        <v>2775</v>
      </c>
      <c r="E3867" t="s">
        <v>8727</v>
      </c>
      <c r="F3867" t="s">
        <v>8781</v>
      </c>
      <c r="G3867" t="s">
        <v>2775</v>
      </c>
      <c r="H3867" t="s">
        <v>8781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8725</v>
      </c>
      <c r="C3868" t="s">
        <v>8726</v>
      </c>
      <c r="D3868" t="s">
        <v>2775</v>
      </c>
      <c r="E3868" t="s">
        <v>8733</v>
      </c>
      <c r="F3868" t="s">
        <v>4985</v>
      </c>
      <c r="G3868" t="s">
        <v>2775</v>
      </c>
      <c r="H3868" t="s">
        <v>4985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8725</v>
      </c>
      <c r="C3869" t="s">
        <v>8726</v>
      </c>
      <c r="D3869" t="s">
        <v>2775</v>
      </c>
      <c r="E3869" t="s">
        <v>8733</v>
      </c>
      <c r="F3869" t="s">
        <v>8782</v>
      </c>
      <c r="G3869" t="s">
        <v>2775</v>
      </c>
      <c r="H3869" t="s">
        <v>8782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8725</v>
      </c>
      <c r="C3870" t="s">
        <v>8726</v>
      </c>
      <c r="D3870" t="s">
        <v>2775</v>
      </c>
      <c r="E3870" t="s">
        <v>8733</v>
      </c>
      <c r="F3870" t="s">
        <v>8783</v>
      </c>
      <c r="G3870" t="s">
        <v>2775</v>
      </c>
      <c r="H3870" t="s">
        <v>8783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8784</v>
      </c>
      <c r="C3871" t="s">
        <v>8785</v>
      </c>
      <c r="D3871" t="s">
        <v>595</v>
      </c>
      <c r="F3871" t="s">
        <v>8786</v>
      </c>
      <c r="G3871" t="s">
        <v>595</v>
      </c>
      <c r="H3871" t="s">
        <v>8786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8784</v>
      </c>
      <c r="C3872" t="s">
        <v>8785</v>
      </c>
      <c r="D3872" t="s">
        <v>595</v>
      </c>
      <c r="F3872" t="s">
        <v>8787</v>
      </c>
      <c r="G3872" t="s">
        <v>595</v>
      </c>
      <c r="H3872" t="s">
        <v>8787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8784</v>
      </c>
      <c r="C3873" t="s">
        <v>8785</v>
      </c>
      <c r="D3873" t="s">
        <v>595</v>
      </c>
      <c r="F3873" t="s">
        <v>8788</v>
      </c>
      <c r="G3873" t="s">
        <v>595</v>
      </c>
      <c r="H3873" t="s">
        <v>8788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8784</v>
      </c>
      <c r="C3874" t="s">
        <v>8785</v>
      </c>
      <c r="D3874" t="s">
        <v>595</v>
      </c>
      <c r="F3874" t="s">
        <v>8789</v>
      </c>
      <c r="G3874" t="s">
        <v>595</v>
      </c>
      <c r="H3874" t="s">
        <v>8789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8784</v>
      </c>
      <c r="C3875" t="s">
        <v>8785</v>
      </c>
      <c r="D3875" t="s">
        <v>595</v>
      </c>
      <c r="F3875" t="s">
        <v>8790</v>
      </c>
      <c r="G3875" t="s">
        <v>595</v>
      </c>
      <c r="H3875" t="s">
        <v>8790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8784</v>
      </c>
      <c r="C3876" t="s">
        <v>8785</v>
      </c>
      <c r="D3876" t="s">
        <v>595</v>
      </c>
      <c r="F3876" t="s">
        <v>8791</v>
      </c>
      <c r="G3876" t="s">
        <v>595</v>
      </c>
      <c r="H3876" t="s">
        <v>8791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8784</v>
      </c>
      <c r="C3877" t="s">
        <v>8785</v>
      </c>
      <c r="D3877" t="s">
        <v>595</v>
      </c>
      <c r="F3877" t="s">
        <v>8792</v>
      </c>
      <c r="G3877" t="s">
        <v>595</v>
      </c>
      <c r="H3877" t="s">
        <v>8792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8784</v>
      </c>
      <c r="C3878" t="s">
        <v>8785</v>
      </c>
      <c r="D3878" t="s">
        <v>595</v>
      </c>
      <c r="F3878" t="s">
        <v>8793</v>
      </c>
      <c r="G3878" t="s">
        <v>595</v>
      </c>
      <c r="H3878" t="s">
        <v>8793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8784</v>
      </c>
      <c r="C3879" t="s">
        <v>8785</v>
      </c>
      <c r="D3879" t="s">
        <v>595</v>
      </c>
      <c r="F3879" t="s">
        <v>8794</v>
      </c>
      <c r="G3879" t="s">
        <v>595</v>
      </c>
      <c r="H3879" t="s">
        <v>8794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8784</v>
      </c>
      <c r="C3880" t="s">
        <v>8785</v>
      </c>
      <c r="D3880" t="s">
        <v>595</v>
      </c>
      <c r="F3880" t="s">
        <v>8795</v>
      </c>
      <c r="G3880" t="s">
        <v>595</v>
      </c>
      <c r="H3880" t="s">
        <v>8795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8784</v>
      </c>
      <c r="C3881" t="s">
        <v>8785</v>
      </c>
      <c r="D3881" t="s">
        <v>595</v>
      </c>
      <c r="F3881" t="s">
        <v>8796</v>
      </c>
      <c r="G3881" t="s">
        <v>595</v>
      </c>
      <c r="H3881" t="s">
        <v>8796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8784</v>
      </c>
      <c r="C3882" t="s">
        <v>8785</v>
      </c>
      <c r="D3882" t="s">
        <v>595</v>
      </c>
      <c r="F3882" t="s">
        <v>8797</v>
      </c>
      <c r="G3882" t="s">
        <v>595</v>
      </c>
      <c r="H3882" t="s">
        <v>8797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8784</v>
      </c>
      <c r="C3883" t="s">
        <v>8785</v>
      </c>
      <c r="D3883" t="s">
        <v>595</v>
      </c>
      <c r="F3883" t="s">
        <v>8798</v>
      </c>
      <c r="G3883" t="s">
        <v>595</v>
      </c>
      <c r="H3883" t="s">
        <v>8798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8784</v>
      </c>
      <c r="C3884" t="s">
        <v>8785</v>
      </c>
      <c r="D3884" t="s">
        <v>595</v>
      </c>
      <c r="F3884" t="s">
        <v>8799</v>
      </c>
      <c r="G3884" t="s">
        <v>595</v>
      </c>
      <c r="H3884" t="s">
        <v>8799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8784</v>
      </c>
      <c r="C3885" t="s">
        <v>8785</v>
      </c>
      <c r="D3885" t="s">
        <v>595</v>
      </c>
      <c r="F3885" t="s">
        <v>8800</v>
      </c>
      <c r="G3885" t="s">
        <v>595</v>
      </c>
      <c r="H3885" t="s">
        <v>8800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8784</v>
      </c>
      <c r="C3886" t="s">
        <v>8785</v>
      </c>
      <c r="D3886" t="s">
        <v>595</v>
      </c>
      <c r="F3886" t="s">
        <v>8801</v>
      </c>
      <c r="G3886" t="s">
        <v>595</v>
      </c>
      <c r="H3886" t="s">
        <v>8801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8784</v>
      </c>
      <c r="C3887" t="s">
        <v>8785</v>
      </c>
      <c r="D3887" t="s">
        <v>595</v>
      </c>
      <c r="F3887" t="s">
        <v>8802</v>
      </c>
      <c r="G3887" t="s">
        <v>595</v>
      </c>
      <c r="H3887" t="s">
        <v>8802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8784</v>
      </c>
      <c r="C3888" t="s">
        <v>8785</v>
      </c>
      <c r="D3888" t="s">
        <v>595</v>
      </c>
      <c r="F3888" t="s">
        <v>8803</v>
      </c>
      <c r="G3888" t="s">
        <v>595</v>
      </c>
      <c r="H3888" t="s">
        <v>8803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8784</v>
      </c>
      <c r="C3889" t="s">
        <v>8785</v>
      </c>
      <c r="D3889" t="s">
        <v>595</v>
      </c>
      <c r="F3889" t="s">
        <v>8804</v>
      </c>
      <c r="G3889" t="s">
        <v>595</v>
      </c>
      <c r="H3889" t="s">
        <v>8804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8784</v>
      </c>
      <c r="C3890" t="s">
        <v>8785</v>
      </c>
      <c r="D3890" t="s">
        <v>595</v>
      </c>
      <c r="F3890" t="s">
        <v>8805</v>
      </c>
      <c r="G3890" t="s">
        <v>595</v>
      </c>
      <c r="H3890" t="s">
        <v>8805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8784</v>
      </c>
      <c r="C3891" t="s">
        <v>8785</v>
      </c>
      <c r="D3891" t="s">
        <v>595</v>
      </c>
      <c r="F3891" t="s">
        <v>8806</v>
      </c>
      <c r="G3891" t="s">
        <v>595</v>
      </c>
      <c r="H3891" t="s">
        <v>8806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8784</v>
      </c>
      <c r="C3892" t="s">
        <v>8785</v>
      </c>
      <c r="D3892" t="s">
        <v>595</v>
      </c>
      <c r="F3892" t="s">
        <v>8807</v>
      </c>
      <c r="G3892" t="s">
        <v>595</v>
      </c>
      <c r="H3892" t="s">
        <v>8807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8784</v>
      </c>
      <c r="C3893" t="s">
        <v>8785</v>
      </c>
      <c r="D3893" t="s">
        <v>595</v>
      </c>
      <c r="F3893" t="s">
        <v>8808</v>
      </c>
      <c r="G3893" t="s">
        <v>595</v>
      </c>
      <c r="H3893" t="s">
        <v>8808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8784</v>
      </c>
      <c r="C3894" t="s">
        <v>8785</v>
      </c>
      <c r="D3894" t="s">
        <v>595</v>
      </c>
      <c r="F3894" t="s">
        <v>8809</v>
      </c>
      <c r="G3894" t="s">
        <v>595</v>
      </c>
      <c r="H3894" t="s">
        <v>8809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8784</v>
      </c>
      <c r="C3895" t="s">
        <v>8785</v>
      </c>
      <c r="D3895" t="s">
        <v>595</v>
      </c>
      <c r="F3895" t="s">
        <v>8810</v>
      </c>
      <c r="G3895" t="s">
        <v>595</v>
      </c>
      <c r="H3895" t="s">
        <v>8810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8784</v>
      </c>
      <c r="C3896" t="s">
        <v>8785</v>
      </c>
      <c r="D3896" t="s">
        <v>595</v>
      </c>
      <c r="F3896" t="s">
        <v>8811</v>
      </c>
      <c r="G3896" t="s">
        <v>595</v>
      </c>
      <c r="H3896" t="s">
        <v>8811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8784</v>
      </c>
      <c r="C3897" t="s">
        <v>8785</v>
      </c>
      <c r="D3897" t="s">
        <v>595</v>
      </c>
      <c r="F3897" t="s">
        <v>8812</v>
      </c>
      <c r="G3897" t="s">
        <v>595</v>
      </c>
      <c r="H3897" t="s">
        <v>8812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8784</v>
      </c>
      <c r="C3898" t="s">
        <v>8785</v>
      </c>
      <c r="D3898" t="s">
        <v>595</v>
      </c>
      <c r="F3898" t="s">
        <v>8813</v>
      </c>
      <c r="G3898" t="s">
        <v>595</v>
      </c>
      <c r="H3898" t="s">
        <v>8813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8784</v>
      </c>
      <c r="C3899" t="s">
        <v>8785</v>
      </c>
      <c r="D3899" t="s">
        <v>595</v>
      </c>
      <c r="F3899" t="s">
        <v>8814</v>
      </c>
      <c r="G3899" t="s">
        <v>595</v>
      </c>
      <c r="H3899" t="s">
        <v>8814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8784</v>
      </c>
      <c r="C3900" t="s">
        <v>8785</v>
      </c>
      <c r="D3900" t="s">
        <v>595</v>
      </c>
      <c r="F3900" t="s">
        <v>8815</v>
      </c>
      <c r="G3900" t="s">
        <v>595</v>
      </c>
      <c r="H3900" t="s">
        <v>8815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8784</v>
      </c>
      <c r="C3901" t="s">
        <v>8785</v>
      </c>
      <c r="D3901" t="s">
        <v>595</v>
      </c>
      <c r="F3901" t="s">
        <v>8816</v>
      </c>
      <c r="G3901" t="s">
        <v>595</v>
      </c>
      <c r="H3901" t="s">
        <v>8816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8784</v>
      </c>
      <c r="C3902" t="s">
        <v>8785</v>
      </c>
      <c r="D3902" t="s">
        <v>595</v>
      </c>
      <c r="F3902" t="s">
        <v>8817</v>
      </c>
      <c r="G3902" t="s">
        <v>595</v>
      </c>
      <c r="H3902" t="s">
        <v>8817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8784</v>
      </c>
      <c r="C3903" t="s">
        <v>8785</v>
      </c>
      <c r="D3903" t="s">
        <v>595</v>
      </c>
      <c r="F3903" t="s">
        <v>8818</v>
      </c>
      <c r="G3903" t="s">
        <v>595</v>
      </c>
      <c r="H3903" t="s">
        <v>8818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8784</v>
      </c>
      <c r="C3904" t="s">
        <v>8785</v>
      </c>
      <c r="D3904" t="s">
        <v>595</v>
      </c>
      <c r="F3904" t="s">
        <v>8819</v>
      </c>
      <c r="G3904" t="s">
        <v>595</v>
      </c>
      <c r="H3904" t="s">
        <v>8819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8784</v>
      </c>
      <c r="C3905" t="s">
        <v>8785</v>
      </c>
      <c r="D3905" t="s">
        <v>595</v>
      </c>
      <c r="F3905" t="s">
        <v>8820</v>
      </c>
      <c r="G3905" t="s">
        <v>595</v>
      </c>
      <c r="H3905" t="s">
        <v>8820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8784</v>
      </c>
      <c r="C3906" t="s">
        <v>8785</v>
      </c>
      <c r="D3906" t="s">
        <v>595</v>
      </c>
      <c r="F3906" t="s">
        <v>8821</v>
      </c>
      <c r="G3906" t="s">
        <v>595</v>
      </c>
      <c r="H3906" t="s">
        <v>8821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8784</v>
      </c>
      <c r="C3907" t="s">
        <v>8785</v>
      </c>
      <c r="D3907" t="s">
        <v>595</v>
      </c>
      <c r="F3907" t="s">
        <v>8822</v>
      </c>
      <c r="G3907" t="s">
        <v>595</v>
      </c>
      <c r="H3907" t="s">
        <v>8822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8784</v>
      </c>
      <c r="C3908" t="s">
        <v>8785</v>
      </c>
      <c r="D3908" t="s">
        <v>595</v>
      </c>
      <c r="F3908" t="s">
        <v>8823</v>
      </c>
      <c r="G3908" t="s">
        <v>595</v>
      </c>
      <c r="H3908" t="s">
        <v>8823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8784</v>
      </c>
      <c r="C3909" t="s">
        <v>8785</v>
      </c>
      <c r="D3909" t="s">
        <v>595</v>
      </c>
      <c r="F3909" t="s">
        <v>8824</v>
      </c>
      <c r="G3909" t="s">
        <v>595</v>
      </c>
      <c r="H3909" t="s">
        <v>8824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8784</v>
      </c>
      <c r="C3910" t="s">
        <v>8785</v>
      </c>
      <c r="D3910" t="s">
        <v>595</v>
      </c>
      <c r="F3910" t="s">
        <v>8825</v>
      </c>
      <c r="G3910" t="s">
        <v>595</v>
      </c>
      <c r="H3910" t="s">
        <v>8825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8784</v>
      </c>
      <c r="C3911" t="s">
        <v>8785</v>
      </c>
      <c r="D3911" t="s">
        <v>595</v>
      </c>
      <c r="F3911" t="s">
        <v>8826</v>
      </c>
      <c r="G3911" t="s">
        <v>595</v>
      </c>
      <c r="H3911" t="s">
        <v>8826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8784</v>
      </c>
      <c r="C3912" t="s">
        <v>8785</v>
      </c>
      <c r="D3912" t="s">
        <v>595</v>
      </c>
      <c r="F3912" t="s">
        <v>8827</v>
      </c>
      <c r="G3912" t="s">
        <v>595</v>
      </c>
      <c r="H3912" t="s">
        <v>8827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8784</v>
      </c>
      <c r="C3913" t="s">
        <v>8785</v>
      </c>
      <c r="D3913" t="s">
        <v>595</v>
      </c>
      <c r="F3913" t="s">
        <v>8828</v>
      </c>
      <c r="G3913" t="s">
        <v>595</v>
      </c>
      <c r="H3913" t="s">
        <v>8828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8784</v>
      </c>
      <c r="C3914" t="s">
        <v>8785</v>
      </c>
      <c r="D3914" t="s">
        <v>595</v>
      </c>
      <c r="F3914" t="s">
        <v>8829</v>
      </c>
      <c r="G3914" t="s">
        <v>595</v>
      </c>
      <c r="H3914" t="s">
        <v>8829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8784</v>
      </c>
      <c r="C3915" t="s">
        <v>8785</v>
      </c>
      <c r="D3915" t="s">
        <v>595</v>
      </c>
      <c r="F3915" t="s">
        <v>8830</v>
      </c>
      <c r="G3915" t="s">
        <v>595</v>
      </c>
      <c r="H3915" t="s">
        <v>8830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8831</v>
      </c>
      <c r="C3916" t="s">
        <v>8832</v>
      </c>
      <c r="D3916" t="s">
        <v>595</v>
      </c>
      <c r="E3916" t="s">
        <v>8833</v>
      </c>
      <c r="F3916" t="s">
        <v>8834</v>
      </c>
      <c r="G3916" t="s">
        <v>595</v>
      </c>
      <c r="H3916" t="s">
        <v>8835</v>
      </c>
      <c r="I3916" t="s">
        <v>733</v>
      </c>
      <c r="J3916">
        <v>46678725686.942772</v>
      </c>
      <c r="K3916">
        <v>1</v>
      </c>
      <c r="L3916" t="s">
        <v>8836</v>
      </c>
      <c r="M3916" t="s">
        <v>8837</v>
      </c>
    </row>
    <row r="3917" spans="1:13" x14ac:dyDescent="0.4">
      <c r="A3917">
        <v>210001527</v>
      </c>
      <c r="B3917" t="s">
        <v>8831</v>
      </c>
      <c r="C3917" t="s">
        <v>8832</v>
      </c>
      <c r="D3917" t="s">
        <v>2775</v>
      </c>
      <c r="F3917" t="s">
        <v>8838</v>
      </c>
      <c r="G3917" t="s">
        <v>2775</v>
      </c>
      <c r="H3917" t="s">
        <v>8839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8831</v>
      </c>
      <c r="C3918" t="s">
        <v>8832</v>
      </c>
      <c r="D3918" t="s">
        <v>2775</v>
      </c>
      <c r="F3918" t="s">
        <v>8840</v>
      </c>
      <c r="G3918" t="s">
        <v>2775</v>
      </c>
      <c r="H3918" t="s">
        <v>8839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8831</v>
      </c>
      <c r="C3919" t="s">
        <v>8832</v>
      </c>
      <c r="D3919" t="s">
        <v>2775</v>
      </c>
      <c r="F3919" t="s">
        <v>8841</v>
      </c>
      <c r="G3919" t="s">
        <v>2775</v>
      </c>
      <c r="H3919" t="s">
        <v>8839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8831</v>
      </c>
      <c r="C3920" t="s">
        <v>8832</v>
      </c>
      <c r="D3920" t="s">
        <v>2775</v>
      </c>
      <c r="F3920" t="s">
        <v>8842</v>
      </c>
      <c r="G3920" t="s">
        <v>2775</v>
      </c>
      <c r="H3920" t="s">
        <v>8839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8831</v>
      </c>
      <c r="C3921" t="s">
        <v>8832</v>
      </c>
      <c r="D3921" t="s">
        <v>2775</v>
      </c>
      <c r="F3921" t="s">
        <v>8843</v>
      </c>
      <c r="G3921" t="s">
        <v>2775</v>
      </c>
      <c r="H3921" t="s">
        <v>8839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8831</v>
      </c>
      <c r="C3922" t="s">
        <v>8832</v>
      </c>
      <c r="D3922" t="s">
        <v>2775</v>
      </c>
      <c r="F3922" t="s">
        <v>8844</v>
      </c>
      <c r="G3922" t="s">
        <v>2775</v>
      </c>
      <c r="H3922" t="s">
        <v>8839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8831</v>
      </c>
      <c r="C3923" t="s">
        <v>8832</v>
      </c>
      <c r="D3923" t="s">
        <v>2775</v>
      </c>
      <c r="F3923" t="s">
        <v>8845</v>
      </c>
      <c r="G3923" t="s">
        <v>2775</v>
      </c>
      <c r="H3923" t="s">
        <v>8839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8831</v>
      </c>
      <c r="C3924" t="s">
        <v>8832</v>
      </c>
      <c r="D3924" t="s">
        <v>2775</v>
      </c>
      <c r="F3924" t="s">
        <v>8846</v>
      </c>
      <c r="G3924" t="s">
        <v>2775</v>
      </c>
      <c r="H3924" t="s">
        <v>8839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8831</v>
      </c>
      <c r="C3925" t="s">
        <v>8832</v>
      </c>
      <c r="D3925" t="s">
        <v>2775</v>
      </c>
      <c r="F3925" t="s">
        <v>8847</v>
      </c>
      <c r="G3925" t="s">
        <v>2775</v>
      </c>
      <c r="H3925" t="s">
        <v>8839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8831</v>
      </c>
      <c r="C3926" t="s">
        <v>8832</v>
      </c>
      <c r="D3926" t="s">
        <v>2775</v>
      </c>
      <c r="F3926" t="s">
        <v>8848</v>
      </c>
      <c r="G3926" t="s">
        <v>2775</v>
      </c>
      <c r="H3926" t="s">
        <v>8839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8831</v>
      </c>
      <c r="C3927" t="s">
        <v>8832</v>
      </c>
      <c r="D3927" t="s">
        <v>2775</v>
      </c>
      <c r="F3927" t="s">
        <v>8849</v>
      </c>
      <c r="G3927" t="s">
        <v>2775</v>
      </c>
      <c r="H3927" t="s">
        <v>8839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8831</v>
      </c>
      <c r="C3928" t="s">
        <v>8832</v>
      </c>
      <c r="D3928" t="s">
        <v>2775</v>
      </c>
      <c r="F3928" t="s">
        <v>8850</v>
      </c>
      <c r="G3928" t="s">
        <v>2775</v>
      </c>
      <c r="H3928" t="s">
        <v>8839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8831</v>
      </c>
      <c r="C3929" t="s">
        <v>8832</v>
      </c>
      <c r="D3929" t="s">
        <v>2775</v>
      </c>
      <c r="F3929" t="s">
        <v>8851</v>
      </c>
      <c r="G3929" t="s">
        <v>2775</v>
      </c>
      <c r="H3929" t="s">
        <v>8839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8831</v>
      </c>
      <c r="C3930" t="s">
        <v>8832</v>
      </c>
      <c r="D3930" t="s">
        <v>2775</v>
      </c>
      <c r="F3930" t="s">
        <v>8852</v>
      </c>
      <c r="G3930" t="s">
        <v>2775</v>
      </c>
      <c r="H3930" t="s">
        <v>8839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8831</v>
      </c>
      <c r="C3931" t="s">
        <v>8832</v>
      </c>
      <c r="D3931" t="s">
        <v>2775</v>
      </c>
      <c r="F3931" t="s">
        <v>8853</v>
      </c>
      <c r="G3931" t="s">
        <v>2775</v>
      </c>
      <c r="H3931" t="s">
        <v>8839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8831</v>
      </c>
      <c r="C3932" t="s">
        <v>8832</v>
      </c>
      <c r="D3932" t="s">
        <v>2775</v>
      </c>
      <c r="F3932" t="s">
        <v>8854</v>
      </c>
      <c r="G3932" t="s">
        <v>2775</v>
      </c>
      <c r="H3932" t="s">
        <v>8839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8831</v>
      </c>
      <c r="C3933" t="s">
        <v>8832</v>
      </c>
      <c r="D3933" t="s">
        <v>2775</v>
      </c>
      <c r="F3933" t="s">
        <v>8855</v>
      </c>
      <c r="G3933" t="s">
        <v>2775</v>
      </c>
      <c r="H3933" t="s">
        <v>8839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8831</v>
      </c>
      <c r="C3934" t="s">
        <v>8832</v>
      </c>
      <c r="D3934" t="s">
        <v>2775</v>
      </c>
      <c r="F3934" t="s">
        <v>8856</v>
      </c>
      <c r="G3934" t="s">
        <v>2775</v>
      </c>
      <c r="H3934" t="s">
        <v>8839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8831</v>
      </c>
      <c r="C3935" t="s">
        <v>8832</v>
      </c>
      <c r="D3935" t="s">
        <v>2775</v>
      </c>
      <c r="F3935" t="s">
        <v>8857</v>
      </c>
      <c r="G3935" t="s">
        <v>2775</v>
      </c>
      <c r="H3935" t="s">
        <v>8839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8831</v>
      </c>
      <c r="C3936" t="s">
        <v>8832</v>
      </c>
      <c r="D3936" t="s">
        <v>2775</v>
      </c>
      <c r="F3936" t="s">
        <v>8858</v>
      </c>
      <c r="G3936" t="s">
        <v>2775</v>
      </c>
      <c r="H3936" t="s">
        <v>8839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8831</v>
      </c>
      <c r="C3937" t="s">
        <v>8832</v>
      </c>
      <c r="D3937" t="s">
        <v>2775</v>
      </c>
      <c r="F3937" t="s">
        <v>8859</v>
      </c>
      <c r="G3937" t="s">
        <v>2775</v>
      </c>
      <c r="H3937" t="s">
        <v>8839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8831</v>
      </c>
      <c r="C3938" t="s">
        <v>8832</v>
      </c>
      <c r="D3938" t="s">
        <v>2775</v>
      </c>
      <c r="F3938" t="s">
        <v>8860</v>
      </c>
      <c r="G3938" t="s">
        <v>2775</v>
      </c>
      <c r="H3938" t="s">
        <v>8839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8831</v>
      </c>
      <c r="C3939" t="s">
        <v>8832</v>
      </c>
      <c r="D3939" t="s">
        <v>2775</v>
      </c>
      <c r="F3939" t="s">
        <v>8861</v>
      </c>
      <c r="G3939" t="s">
        <v>2775</v>
      </c>
      <c r="H3939" t="s">
        <v>8839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8831</v>
      </c>
      <c r="C3940" t="s">
        <v>8832</v>
      </c>
      <c r="D3940" t="s">
        <v>2775</v>
      </c>
      <c r="F3940" t="s">
        <v>8862</v>
      </c>
      <c r="G3940" t="s">
        <v>2775</v>
      </c>
      <c r="H3940" t="s">
        <v>8839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8831</v>
      </c>
      <c r="C3941" t="s">
        <v>8832</v>
      </c>
      <c r="D3941" t="s">
        <v>2775</v>
      </c>
      <c r="F3941" t="s">
        <v>8863</v>
      </c>
      <c r="G3941" t="s">
        <v>2775</v>
      </c>
      <c r="H3941" t="s">
        <v>8839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8831</v>
      </c>
      <c r="C3942" t="s">
        <v>8832</v>
      </c>
      <c r="D3942" t="s">
        <v>2775</v>
      </c>
      <c r="F3942" t="s">
        <v>8864</v>
      </c>
      <c r="G3942" t="s">
        <v>2775</v>
      </c>
      <c r="H3942" t="s">
        <v>8839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8865</v>
      </c>
      <c r="D3943" t="s">
        <v>2775</v>
      </c>
      <c r="F3943" t="s">
        <v>8866</v>
      </c>
      <c r="G3943" t="s">
        <v>2775</v>
      </c>
      <c r="H3943" t="s">
        <v>8866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8865</v>
      </c>
      <c r="D3944" t="s">
        <v>2775</v>
      </c>
      <c r="F3944" t="s">
        <v>8867</v>
      </c>
      <c r="G3944" t="s">
        <v>2775</v>
      </c>
      <c r="H3944" t="s">
        <v>8867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8865</v>
      </c>
      <c r="D3945" t="s">
        <v>2775</v>
      </c>
      <c r="F3945" t="s">
        <v>8868</v>
      </c>
      <c r="G3945" t="s">
        <v>2775</v>
      </c>
      <c r="H3945" t="s">
        <v>8868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8865</v>
      </c>
      <c r="D3946" t="s">
        <v>2775</v>
      </c>
      <c r="F3946" t="s">
        <v>8869</v>
      </c>
      <c r="G3946" t="s">
        <v>2775</v>
      </c>
      <c r="H3946" t="s">
        <v>8869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8865</v>
      </c>
      <c r="D3947" t="s">
        <v>2775</v>
      </c>
      <c r="F3947" t="s">
        <v>8870</v>
      </c>
      <c r="G3947" t="s">
        <v>2775</v>
      </c>
      <c r="H3947" t="s">
        <v>8870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8865</v>
      </c>
      <c r="D3948" t="s">
        <v>2775</v>
      </c>
      <c r="F3948" t="s">
        <v>8871</v>
      </c>
      <c r="G3948" t="s">
        <v>2775</v>
      </c>
      <c r="H3948" t="s">
        <v>8871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8865</v>
      </c>
      <c r="D3949" t="s">
        <v>2775</v>
      </c>
      <c r="F3949" t="s">
        <v>8872</v>
      </c>
      <c r="G3949" t="s">
        <v>2775</v>
      </c>
      <c r="H3949" t="s">
        <v>8872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8865</v>
      </c>
      <c r="D3950" t="s">
        <v>2775</v>
      </c>
      <c r="F3950" t="s">
        <v>8873</v>
      </c>
      <c r="G3950" t="s">
        <v>2775</v>
      </c>
      <c r="H3950" t="s">
        <v>8873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8865</v>
      </c>
      <c r="D3951" t="s">
        <v>2775</v>
      </c>
      <c r="F3951" t="s">
        <v>8874</v>
      </c>
      <c r="G3951" t="s">
        <v>2775</v>
      </c>
      <c r="H3951" t="s">
        <v>8874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8865</v>
      </c>
      <c r="D3952" t="s">
        <v>2775</v>
      </c>
      <c r="F3952" t="s">
        <v>8875</v>
      </c>
      <c r="G3952" t="s">
        <v>2775</v>
      </c>
      <c r="H3952" t="s">
        <v>8875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8865</v>
      </c>
      <c r="D3953" t="s">
        <v>2775</v>
      </c>
      <c r="F3953" t="s">
        <v>8876</v>
      </c>
      <c r="G3953" t="s">
        <v>2775</v>
      </c>
      <c r="H3953" t="s">
        <v>8876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8865</v>
      </c>
      <c r="D3954" t="s">
        <v>2775</v>
      </c>
      <c r="F3954" t="s">
        <v>8877</v>
      </c>
      <c r="G3954" t="s">
        <v>2775</v>
      </c>
      <c r="H3954" t="s">
        <v>8877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8865</v>
      </c>
      <c r="D3955" t="s">
        <v>2775</v>
      </c>
      <c r="F3955" t="s">
        <v>8878</v>
      </c>
      <c r="G3955" t="s">
        <v>2775</v>
      </c>
      <c r="H3955" t="s">
        <v>8878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8865</v>
      </c>
      <c r="D3956" t="s">
        <v>2775</v>
      </c>
      <c r="F3956" t="s">
        <v>8879</v>
      </c>
      <c r="G3956" t="s">
        <v>2775</v>
      </c>
      <c r="H3956" t="s">
        <v>8879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8865</v>
      </c>
      <c r="D3957" t="s">
        <v>2775</v>
      </c>
      <c r="F3957" t="s">
        <v>8880</v>
      </c>
      <c r="G3957" t="s">
        <v>2775</v>
      </c>
      <c r="H3957" t="s">
        <v>8880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8865</v>
      </c>
      <c r="D3958" t="s">
        <v>2775</v>
      </c>
      <c r="F3958" t="s">
        <v>8881</v>
      </c>
      <c r="G3958" t="s">
        <v>2775</v>
      </c>
      <c r="H3958" t="s">
        <v>8881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8865</v>
      </c>
      <c r="D3959" t="s">
        <v>2775</v>
      </c>
      <c r="F3959" t="s">
        <v>8882</v>
      </c>
      <c r="G3959" t="s">
        <v>2775</v>
      </c>
      <c r="H3959" t="s">
        <v>8882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8865</v>
      </c>
      <c r="D3960" t="s">
        <v>2775</v>
      </c>
      <c r="F3960" t="s">
        <v>8883</v>
      </c>
      <c r="G3960" t="s">
        <v>2775</v>
      </c>
      <c r="H3960" t="s">
        <v>8883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8865</v>
      </c>
      <c r="D3961" t="s">
        <v>2775</v>
      </c>
      <c r="F3961" t="s">
        <v>8884</v>
      </c>
      <c r="G3961" t="s">
        <v>2775</v>
      </c>
      <c r="H3961" t="s">
        <v>8884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8865</v>
      </c>
      <c r="D3962" t="s">
        <v>2775</v>
      </c>
      <c r="F3962" t="s">
        <v>8885</v>
      </c>
      <c r="G3962" t="s">
        <v>2775</v>
      </c>
      <c r="H3962" t="s">
        <v>8885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8865</v>
      </c>
      <c r="D3963" t="s">
        <v>2775</v>
      </c>
      <c r="F3963" t="s">
        <v>8886</v>
      </c>
      <c r="G3963" t="s">
        <v>2775</v>
      </c>
      <c r="H3963" t="s">
        <v>8886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8865</v>
      </c>
      <c r="D3964" t="s">
        <v>2775</v>
      </c>
      <c r="F3964" t="s">
        <v>8887</v>
      </c>
      <c r="G3964" t="s">
        <v>2775</v>
      </c>
      <c r="H3964" t="s">
        <v>8887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8865</v>
      </c>
      <c r="D3965" t="s">
        <v>2775</v>
      </c>
      <c r="F3965" t="s">
        <v>8888</v>
      </c>
      <c r="G3965" t="s">
        <v>2775</v>
      </c>
      <c r="H3965" t="s">
        <v>8888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8865</v>
      </c>
      <c r="D3966" t="s">
        <v>2775</v>
      </c>
      <c r="F3966" t="s">
        <v>8889</v>
      </c>
      <c r="G3966" t="s">
        <v>2775</v>
      </c>
      <c r="H3966" t="s">
        <v>8889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8865</v>
      </c>
      <c r="D3967" t="s">
        <v>2775</v>
      </c>
      <c r="F3967" t="s">
        <v>8890</v>
      </c>
      <c r="G3967" t="s">
        <v>2775</v>
      </c>
      <c r="H3967" t="s">
        <v>8890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8865</v>
      </c>
      <c r="D3968" t="s">
        <v>2775</v>
      </c>
      <c r="F3968" t="s">
        <v>8891</v>
      </c>
      <c r="G3968" t="s">
        <v>2775</v>
      </c>
      <c r="H3968" t="s">
        <v>8891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8865</v>
      </c>
      <c r="D3969" t="s">
        <v>2775</v>
      </c>
      <c r="F3969" t="s">
        <v>8892</v>
      </c>
      <c r="G3969" t="s">
        <v>2775</v>
      </c>
      <c r="H3969" t="s">
        <v>8892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8865</v>
      </c>
      <c r="D3970" t="s">
        <v>2775</v>
      </c>
      <c r="F3970" t="s">
        <v>8893</v>
      </c>
      <c r="G3970" t="s">
        <v>2775</v>
      </c>
      <c r="H3970" t="s">
        <v>8893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8865</v>
      </c>
      <c r="D3971" t="s">
        <v>2775</v>
      </c>
      <c r="F3971" t="s">
        <v>8894</v>
      </c>
      <c r="G3971" t="s">
        <v>2775</v>
      </c>
      <c r="H3971" t="s">
        <v>8894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8865</v>
      </c>
      <c r="D3972" t="s">
        <v>2775</v>
      </c>
      <c r="F3972" t="s">
        <v>8895</v>
      </c>
      <c r="G3972" t="s">
        <v>2775</v>
      </c>
      <c r="H3972" t="s">
        <v>8895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8865</v>
      </c>
      <c r="D3973" t="s">
        <v>2775</v>
      </c>
      <c r="F3973" t="s">
        <v>4854</v>
      </c>
      <c r="G3973" t="s">
        <v>2775</v>
      </c>
      <c r="H3973" t="s">
        <v>4854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8865</v>
      </c>
      <c r="D3974" t="s">
        <v>2775</v>
      </c>
      <c r="F3974" t="s">
        <v>8896</v>
      </c>
      <c r="G3974" t="s">
        <v>2775</v>
      </c>
      <c r="H3974" t="s">
        <v>8896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8865</v>
      </c>
      <c r="D3975" t="s">
        <v>2775</v>
      </c>
      <c r="F3975" t="s">
        <v>8897</v>
      </c>
      <c r="G3975" t="s">
        <v>2775</v>
      </c>
      <c r="H3975" t="s">
        <v>8897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8865</v>
      </c>
      <c r="D3976" t="s">
        <v>2775</v>
      </c>
      <c r="F3976" t="s">
        <v>8898</v>
      </c>
      <c r="G3976" t="s">
        <v>2775</v>
      </c>
      <c r="H3976" t="s">
        <v>8898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8865</v>
      </c>
      <c r="D3977" t="s">
        <v>2775</v>
      </c>
      <c r="F3977" t="s">
        <v>8899</v>
      </c>
      <c r="G3977" t="s">
        <v>2775</v>
      </c>
      <c r="H3977" t="s">
        <v>8899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8865</v>
      </c>
      <c r="D3978" t="s">
        <v>2775</v>
      </c>
      <c r="F3978" t="s">
        <v>8900</v>
      </c>
      <c r="G3978" t="s">
        <v>2775</v>
      </c>
      <c r="H3978" t="s">
        <v>8900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8865</v>
      </c>
      <c r="D3979" t="s">
        <v>2775</v>
      </c>
      <c r="F3979" t="s">
        <v>8901</v>
      </c>
      <c r="G3979" t="s">
        <v>2775</v>
      </c>
      <c r="H3979" t="s">
        <v>8901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8865</v>
      </c>
      <c r="D3980" t="s">
        <v>2775</v>
      </c>
      <c r="F3980" t="s">
        <v>8902</v>
      </c>
      <c r="G3980" t="s">
        <v>2775</v>
      </c>
      <c r="H3980" t="s">
        <v>8902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8865</v>
      </c>
      <c r="D3981" t="s">
        <v>2775</v>
      </c>
      <c r="F3981" t="s">
        <v>8903</v>
      </c>
      <c r="G3981" t="s">
        <v>2775</v>
      </c>
      <c r="H3981" t="s">
        <v>8903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8865</v>
      </c>
      <c r="D3982" t="s">
        <v>2775</v>
      </c>
      <c r="F3982" t="s">
        <v>8904</v>
      </c>
      <c r="G3982" t="s">
        <v>2775</v>
      </c>
      <c r="H3982" t="s">
        <v>8904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8865</v>
      </c>
      <c r="D3983" t="s">
        <v>2775</v>
      </c>
      <c r="F3983" t="s">
        <v>8905</v>
      </c>
      <c r="G3983" t="s">
        <v>2775</v>
      </c>
      <c r="H3983" t="s">
        <v>8905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8865</v>
      </c>
      <c r="D3984" t="s">
        <v>2775</v>
      </c>
      <c r="F3984" t="s">
        <v>8906</v>
      </c>
      <c r="G3984" t="s">
        <v>2775</v>
      </c>
      <c r="H3984" t="s">
        <v>8906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8865</v>
      </c>
      <c r="D3985" t="s">
        <v>2775</v>
      </c>
      <c r="F3985" t="s">
        <v>4281</v>
      </c>
      <c r="G3985" t="s">
        <v>2775</v>
      </c>
      <c r="H3985" t="s">
        <v>4281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8865</v>
      </c>
      <c r="D3986" t="s">
        <v>2775</v>
      </c>
      <c r="F3986" t="s">
        <v>8907</v>
      </c>
      <c r="G3986" t="s">
        <v>2775</v>
      </c>
      <c r="H3986" t="s">
        <v>8907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8865</v>
      </c>
      <c r="D3987" t="s">
        <v>2775</v>
      </c>
      <c r="F3987" t="s">
        <v>8908</v>
      </c>
      <c r="G3987" t="s">
        <v>2775</v>
      </c>
      <c r="H3987" t="s">
        <v>8908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8865</v>
      </c>
      <c r="D3988" t="s">
        <v>2775</v>
      </c>
      <c r="F3988" t="s">
        <v>8909</v>
      </c>
      <c r="G3988" t="s">
        <v>2775</v>
      </c>
      <c r="H3988" t="s">
        <v>8909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8865</v>
      </c>
      <c r="D3989" t="s">
        <v>2775</v>
      </c>
      <c r="F3989" t="s">
        <v>8910</v>
      </c>
      <c r="G3989" t="s">
        <v>2775</v>
      </c>
      <c r="H3989" t="s">
        <v>8910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8911</v>
      </c>
      <c r="D3990" t="s">
        <v>2775</v>
      </c>
      <c r="F3990" t="s">
        <v>6048</v>
      </c>
      <c r="G3990" t="s">
        <v>2775</v>
      </c>
      <c r="H3990" t="s">
        <v>6048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8911</v>
      </c>
      <c r="D3991" t="s">
        <v>2775</v>
      </c>
      <c r="F3991" t="s">
        <v>8912</v>
      </c>
      <c r="G3991" t="s">
        <v>2775</v>
      </c>
      <c r="H3991" t="s">
        <v>8912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8911</v>
      </c>
      <c r="D3992" t="s">
        <v>2775</v>
      </c>
      <c r="F3992" t="s">
        <v>8913</v>
      </c>
      <c r="G3992" t="s">
        <v>2775</v>
      </c>
      <c r="H3992" t="s">
        <v>8913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8911</v>
      </c>
      <c r="D3993" t="s">
        <v>2775</v>
      </c>
      <c r="F3993" t="s">
        <v>8914</v>
      </c>
      <c r="G3993" t="s">
        <v>2775</v>
      </c>
      <c r="H3993" t="s">
        <v>8914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8911</v>
      </c>
      <c r="D3994" t="s">
        <v>2775</v>
      </c>
      <c r="F3994" t="s">
        <v>8915</v>
      </c>
      <c r="G3994" t="s">
        <v>2775</v>
      </c>
      <c r="H3994" t="s">
        <v>8915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8911</v>
      </c>
      <c r="D3995" t="s">
        <v>2775</v>
      </c>
      <c r="F3995" t="s">
        <v>8916</v>
      </c>
      <c r="G3995" t="s">
        <v>2775</v>
      </c>
      <c r="H3995" t="s">
        <v>8916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8911</v>
      </c>
      <c r="D3996" t="s">
        <v>2775</v>
      </c>
      <c r="F3996" t="s">
        <v>8917</v>
      </c>
      <c r="G3996" t="s">
        <v>2775</v>
      </c>
      <c r="H3996" t="s">
        <v>8917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8911</v>
      </c>
      <c r="D3997" t="s">
        <v>2775</v>
      </c>
      <c r="F3997" t="s">
        <v>8918</v>
      </c>
      <c r="G3997" t="s">
        <v>2775</v>
      </c>
      <c r="H3997" t="s">
        <v>8918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8911</v>
      </c>
      <c r="D3998" t="s">
        <v>2775</v>
      </c>
      <c r="F3998" t="s">
        <v>8919</v>
      </c>
      <c r="G3998" t="s">
        <v>2775</v>
      </c>
      <c r="H3998" t="s">
        <v>8919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8911</v>
      </c>
      <c r="D3999" t="s">
        <v>2775</v>
      </c>
      <c r="F3999" t="s">
        <v>8920</v>
      </c>
      <c r="G3999" t="s">
        <v>2775</v>
      </c>
      <c r="H3999" t="s">
        <v>8920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8911</v>
      </c>
      <c r="D4000" t="s">
        <v>2775</v>
      </c>
      <c r="F4000" t="s">
        <v>8921</v>
      </c>
      <c r="G4000" t="s">
        <v>2775</v>
      </c>
      <c r="H4000" t="s">
        <v>8921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8911</v>
      </c>
      <c r="D4001" t="s">
        <v>2775</v>
      </c>
      <c r="F4001" t="s">
        <v>8922</v>
      </c>
      <c r="G4001" t="s">
        <v>2775</v>
      </c>
      <c r="H4001" t="s">
        <v>8922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8911</v>
      </c>
      <c r="D4002" t="s">
        <v>2775</v>
      </c>
      <c r="F4002" t="s">
        <v>8923</v>
      </c>
      <c r="G4002" t="s">
        <v>2775</v>
      </c>
      <c r="H4002" t="s">
        <v>8923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8911</v>
      </c>
      <c r="D4003" t="s">
        <v>2775</v>
      </c>
      <c r="F4003" t="s">
        <v>8924</v>
      </c>
      <c r="G4003" t="s">
        <v>2775</v>
      </c>
      <c r="H4003" t="s">
        <v>8924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8911</v>
      </c>
      <c r="D4004" t="s">
        <v>2775</v>
      </c>
      <c r="F4004" t="s">
        <v>8925</v>
      </c>
      <c r="G4004" t="s">
        <v>2775</v>
      </c>
      <c r="H4004" t="s">
        <v>8925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8911</v>
      </c>
      <c r="D4005" t="s">
        <v>2775</v>
      </c>
      <c r="F4005" t="s">
        <v>8926</v>
      </c>
      <c r="G4005" t="s">
        <v>2775</v>
      </c>
      <c r="H4005" t="s">
        <v>8926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8911</v>
      </c>
      <c r="D4006" t="s">
        <v>2775</v>
      </c>
      <c r="F4006" t="s">
        <v>8927</v>
      </c>
      <c r="G4006" t="s">
        <v>2775</v>
      </c>
      <c r="H4006" t="s">
        <v>8927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8911</v>
      </c>
      <c r="D4007" t="s">
        <v>2775</v>
      </c>
      <c r="F4007" t="s">
        <v>8928</v>
      </c>
      <c r="G4007" t="s">
        <v>2775</v>
      </c>
      <c r="H4007" t="s">
        <v>8928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8911</v>
      </c>
      <c r="D4008" t="s">
        <v>2775</v>
      </c>
      <c r="F4008" t="s">
        <v>8201</v>
      </c>
      <c r="G4008" t="s">
        <v>2775</v>
      </c>
      <c r="H4008" t="s">
        <v>8201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8911</v>
      </c>
      <c r="D4009" t="s">
        <v>2775</v>
      </c>
      <c r="F4009" t="s">
        <v>8929</v>
      </c>
      <c r="G4009" t="s">
        <v>2775</v>
      </c>
      <c r="H4009" t="s">
        <v>8929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8911</v>
      </c>
      <c r="D4010" t="s">
        <v>2775</v>
      </c>
      <c r="F4010" t="s">
        <v>8930</v>
      </c>
      <c r="G4010" t="s">
        <v>2775</v>
      </c>
      <c r="H4010" t="s">
        <v>8930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8931</v>
      </c>
      <c r="C4011" t="s">
        <v>8932</v>
      </c>
      <c r="D4011" t="s">
        <v>595</v>
      </c>
      <c r="F4011" t="s">
        <v>8933</v>
      </c>
      <c r="G4011" t="s">
        <v>595</v>
      </c>
      <c r="H4011" t="s">
        <v>8933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8931</v>
      </c>
      <c r="C4012" t="s">
        <v>8932</v>
      </c>
      <c r="D4012" t="s">
        <v>595</v>
      </c>
      <c r="F4012" t="s">
        <v>8934</v>
      </c>
      <c r="G4012" t="s">
        <v>595</v>
      </c>
      <c r="H4012" t="s">
        <v>8934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8931</v>
      </c>
      <c r="C4013" t="s">
        <v>8932</v>
      </c>
      <c r="D4013" t="s">
        <v>595</v>
      </c>
      <c r="F4013" t="s">
        <v>8935</v>
      </c>
      <c r="G4013" t="s">
        <v>595</v>
      </c>
      <c r="H4013" t="s">
        <v>8935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8931</v>
      </c>
      <c r="C4014" t="s">
        <v>8932</v>
      </c>
      <c r="D4014" t="s">
        <v>595</v>
      </c>
      <c r="F4014" t="s">
        <v>8936</v>
      </c>
      <c r="G4014" t="s">
        <v>595</v>
      </c>
      <c r="H4014" t="s">
        <v>8936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8931</v>
      </c>
      <c r="C4015" t="s">
        <v>8932</v>
      </c>
      <c r="D4015" t="s">
        <v>595</v>
      </c>
      <c r="F4015" t="s">
        <v>8937</v>
      </c>
      <c r="G4015" t="s">
        <v>595</v>
      </c>
      <c r="H4015" t="s">
        <v>8937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8931</v>
      </c>
      <c r="C4016" t="s">
        <v>8932</v>
      </c>
      <c r="D4016" t="s">
        <v>595</v>
      </c>
      <c r="F4016" t="s">
        <v>8938</v>
      </c>
      <c r="G4016" t="s">
        <v>595</v>
      </c>
      <c r="H4016" t="s">
        <v>8938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8931</v>
      </c>
      <c r="C4017" t="s">
        <v>8932</v>
      </c>
      <c r="D4017" t="s">
        <v>2775</v>
      </c>
      <c r="F4017" t="s">
        <v>5116</v>
      </c>
      <c r="G4017" t="s">
        <v>2775</v>
      </c>
      <c r="H4017" t="s">
        <v>5116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8931</v>
      </c>
      <c r="C4018" t="s">
        <v>8932</v>
      </c>
      <c r="D4018" t="s">
        <v>2775</v>
      </c>
      <c r="F4018" t="s">
        <v>8939</v>
      </c>
      <c r="G4018" t="s">
        <v>2775</v>
      </c>
      <c r="H4018" t="s">
        <v>8939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8931</v>
      </c>
      <c r="C4019" t="s">
        <v>8932</v>
      </c>
      <c r="D4019" t="s">
        <v>2775</v>
      </c>
      <c r="F4019" t="s">
        <v>8936</v>
      </c>
      <c r="G4019" t="s">
        <v>2775</v>
      </c>
      <c r="H4019" t="s">
        <v>8936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8931</v>
      </c>
      <c r="C4020" t="s">
        <v>8932</v>
      </c>
      <c r="D4020" t="s">
        <v>2775</v>
      </c>
      <c r="F4020" t="s">
        <v>8940</v>
      </c>
      <c r="G4020" t="s">
        <v>2775</v>
      </c>
      <c r="H4020" t="s">
        <v>8940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8931</v>
      </c>
      <c r="C4021" t="s">
        <v>8932</v>
      </c>
      <c r="D4021" t="s">
        <v>2775</v>
      </c>
      <c r="F4021" t="s">
        <v>8941</v>
      </c>
      <c r="G4021" t="s">
        <v>2775</v>
      </c>
      <c r="H4021" t="s">
        <v>8941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8931</v>
      </c>
      <c r="C4022" t="s">
        <v>8932</v>
      </c>
      <c r="D4022" t="s">
        <v>4433</v>
      </c>
      <c r="F4022" t="s">
        <v>8933</v>
      </c>
      <c r="G4022" t="s">
        <v>4433</v>
      </c>
      <c r="H4022" t="s">
        <v>8933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8931</v>
      </c>
      <c r="C4023" t="s">
        <v>8932</v>
      </c>
      <c r="D4023" t="s">
        <v>4433</v>
      </c>
      <c r="F4023" t="s">
        <v>8942</v>
      </c>
      <c r="G4023" t="s">
        <v>4433</v>
      </c>
      <c r="H4023" t="s">
        <v>8942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8931</v>
      </c>
      <c r="C4024" t="s">
        <v>8932</v>
      </c>
      <c r="D4024" t="s">
        <v>4433</v>
      </c>
      <c r="F4024" t="s">
        <v>8943</v>
      </c>
      <c r="G4024" t="s">
        <v>4433</v>
      </c>
      <c r="H4024" t="s">
        <v>8943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8931</v>
      </c>
      <c r="C4025" t="s">
        <v>8932</v>
      </c>
      <c r="D4025" t="s">
        <v>4433</v>
      </c>
      <c r="F4025" t="s">
        <v>8944</v>
      </c>
      <c r="G4025" t="s">
        <v>4433</v>
      </c>
      <c r="H4025" t="s">
        <v>8944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8931</v>
      </c>
      <c r="C4026" t="s">
        <v>8932</v>
      </c>
      <c r="D4026" t="s">
        <v>4433</v>
      </c>
      <c r="F4026" t="s">
        <v>8945</v>
      </c>
      <c r="G4026" t="s">
        <v>4433</v>
      </c>
      <c r="H4026" t="s">
        <v>8945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8931</v>
      </c>
      <c r="C4027" t="s">
        <v>8932</v>
      </c>
      <c r="D4027" t="s">
        <v>4433</v>
      </c>
      <c r="F4027" t="s">
        <v>8946</v>
      </c>
      <c r="G4027" t="s">
        <v>4433</v>
      </c>
      <c r="H4027" t="s">
        <v>8946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8931</v>
      </c>
      <c r="C4028" t="s">
        <v>8932</v>
      </c>
      <c r="D4028" t="s">
        <v>4433</v>
      </c>
      <c r="F4028" t="s">
        <v>8947</v>
      </c>
      <c r="G4028" t="s">
        <v>4433</v>
      </c>
      <c r="H4028" t="s">
        <v>8947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8931</v>
      </c>
      <c r="C4029" t="s">
        <v>8932</v>
      </c>
      <c r="D4029" t="s">
        <v>4433</v>
      </c>
      <c r="F4029" t="s">
        <v>8948</v>
      </c>
      <c r="G4029" t="s">
        <v>4433</v>
      </c>
      <c r="H4029" t="s">
        <v>8948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8931</v>
      </c>
      <c r="C4030" t="s">
        <v>8932</v>
      </c>
      <c r="D4030" t="s">
        <v>4433</v>
      </c>
      <c r="F4030" t="s">
        <v>5120</v>
      </c>
      <c r="G4030" t="s">
        <v>4433</v>
      </c>
      <c r="H4030" t="s">
        <v>5120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8931</v>
      </c>
      <c r="C4031" t="s">
        <v>8932</v>
      </c>
      <c r="D4031" t="s">
        <v>4433</v>
      </c>
      <c r="F4031" t="s">
        <v>8949</v>
      </c>
      <c r="G4031" t="s">
        <v>4433</v>
      </c>
      <c r="H4031" t="s">
        <v>8949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8931</v>
      </c>
      <c r="C4032" t="s">
        <v>8932</v>
      </c>
      <c r="D4032" t="s">
        <v>4433</v>
      </c>
      <c r="F4032" t="s">
        <v>8950</v>
      </c>
      <c r="G4032" t="s">
        <v>4433</v>
      </c>
      <c r="H4032" t="s">
        <v>8950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8931</v>
      </c>
      <c r="C4033" t="s">
        <v>8932</v>
      </c>
      <c r="D4033" t="s">
        <v>4433</v>
      </c>
      <c r="F4033" t="s">
        <v>8951</v>
      </c>
      <c r="G4033" t="s">
        <v>4433</v>
      </c>
      <c r="H4033" t="s">
        <v>8951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8931</v>
      </c>
      <c r="C4034" t="s">
        <v>8932</v>
      </c>
      <c r="D4034" t="s">
        <v>4433</v>
      </c>
      <c r="F4034" t="s">
        <v>8939</v>
      </c>
      <c r="G4034" t="s">
        <v>4433</v>
      </c>
      <c r="H4034" t="s">
        <v>8939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8931</v>
      </c>
      <c r="C4035" t="s">
        <v>8932</v>
      </c>
      <c r="D4035" t="s">
        <v>4433</v>
      </c>
      <c r="F4035" t="s">
        <v>8952</v>
      </c>
      <c r="G4035" t="s">
        <v>4433</v>
      </c>
      <c r="H4035" t="s">
        <v>8952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8931</v>
      </c>
      <c r="C4036" t="s">
        <v>8932</v>
      </c>
      <c r="D4036" t="s">
        <v>4433</v>
      </c>
      <c r="F4036" t="s">
        <v>8940</v>
      </c>
      <c r="G4036" t="s">
        <v>4433</v>
      </c>
      <c r="H4036" t="s">
        <v>8940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8931</v>
      </c>
      <c r="C4037" t="s">
        <v>8932</v>
      </c>
      <c r="D4037" t="s">
        <v>4433</v>
      </c>
      <c r="F4037" t="s">
        <v>8953</v>
      </c>
      <c r="G4037" t="s">
        <v>4433</v>
      </c>
      <c r="H4037" t="s">
        <v>8953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8931</v>
      </c>
      <c r="C4038" t="s">
        <v>8932</v>
      </c>
      <c r="D4038" t="s">
        <v>4433</v>
      </c>
      <c r="F4038" t="s">
        <v>8954</v>
      </c>
      <c r="G4038" t="s">
        <v>4433</v>
      </c>
      <c r="H4038" t="s">
        <v>8954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8931</v>
      </c>
      <c r="C4039" t="s">
        <v>8932</v>
      </c>
      <c r="D4039" t="s">
        <v>4433</v>
      </c>
      <c r="F4039" t="s">
        <v>8955</v>
      </c>
      <c r="G4039" t="s">
        <v>4433</v>
      </c>
      <c r="H4039" t="s">
        <v>8955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8931</v>
      </c>
      <c r="C4040" t="s">
        <v>8932</v>
      </c>
      <c r="D4040" t="s">
        <v>4433</v>
      </c>
      <c r="F4040" t="s">
        <v>8941</v>
      </c>
      <c r="G4040" t="s">
        <v>4433</v>
      </c>
      <c r="H4040" t="s">
        <v>8941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8931</v>
      </c>
      <c r="C4041" t="s">
        <v>8932</v>
      </c>
      <c r="D4041" t="s">
        <v>4433</v>
      </c>
      <c r="F4041" t="s">
        <v>8956</v>
      </c>
      <c r="G4041" t="s">
        <v>4433</v>
      </c>
      <c r="H4041" t="s">
        <v>8956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8931</v>
      </c>
      <c r="C4042" t="s">
        <v>8932</v>
      </c>
      <c r="D4042" t="s">
        <v>4433</v>
      </c>
      <c r="F4042" t="s">
        <v>8957</v>
      </c>
      <c r="G4042" t="s">
        <v>4433</v>
      </c>
      <c r="H4042" t="s">
        <v>8957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8931</v>
      </c>
      <c r="C4043" t="s">
        <v>8932</v>
      </c>
      <c r="D4043" t="s">
        <v>4433</v>
      </c>
      <c r="F4043" t="s">
        <v>5125</v>
      </c>
      <c r="G4043" t="s">
        <v>4433</v>
      </c>
      <c r="H4043" t="s">
        <v>5125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8958</v>
      </c>
      <c r="C4044" t="s">
        <v>8959</v>
      </c>
      <c r="D4044" t="s">
        <v>595</v>
      </c>
      <c r="E4044" t="s">
        <v>8960</v>
      </c>
      <c r="F4044" t="s">
        <v>8961</v>
      </c>
      <c r="G4044" t="s">
        <v>595</v>
      </c>
      <c r="H4044" t="s">
        <v>8962</v>
      </c>
      <c r="I4044" t="s">
        <v>733</v>
      </c>
      <c r="J4044">
        <v>4991114973.2872801</v>
      </c>
      <c r="K4044">
        <v>8</v>
      </c>
      <c r="L4044" t="s">
        <v>8963</v>
      </c>
      <c r="M4044" t="s">
        <v>8964</v>
      </c>
    </row>
    <row r="4045" spans="1:13" x14ac:dyDescent="0.4">
      <c r="A4045">
        <v>210001556</v>
      </c>
      <c r="B4045" t="s">
        <v>8965</v>
      </c>
      <c r="C4045" t="s">
        <v>8959</v>
      </c>
      <c r="D4045" t="s">
        <v>2775</v>
      </c>
      <c r="E4045" t="s">
        <v>8966</v>
      </c>
      <c r="F4045" t="s">
        <v>8967</v>
      </c>
      <c r="G4045" t="s">
        <v>2775</v>
      </c>
      <c r="H4045" t="s">
        <v>8967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8965</v>
      </c>
      <c r="C4046" t="s">
        <v>8959</v>
      </c>
      <c r="D4046" t="s">
        <v>2775</v>
      </c>
      <c r="E4046" t="s">
        <v>8968</v>
      </c>
      <c r="F4046" t="s">
        <v>8968</v>
      </c>
      <c r="G4046" t="s">
        <v>2775</v>
      </c>
      <c r="H4046" t="s">
        <v>8968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8965</v>
      </c>
      <c r="C4047" t="s">
        <v>8959</v>
      </c>
      <c r="D4047" t="s">
        <v>2775</v>
      </c>
      <c r="E4047" t="s">
        <v>8966</v>
      </c>
      <c r="F4047" t="s">
        <v>8969</v>
      </c>
      <c r="G4047" t="s">
        <v>2775</v>
      </c>
      <c r="H4047" t="s">
        <v>8969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8965</v>
      </c>
      <c r="C4048" t="s">
        <v>8959</v>
      </c>
      <c r="D4048" t="s">
        <v>2775</v>
      </c>
      <c r="E4048" t="s">
        <v>8966</v>
      </c>
      <c r="F4048" t="s">
        <v>8970</v>
      </c>
      <c r="G4048" t="s">
        <v>2775</v>
      </c>
      <c r="H4048" t="s">
        <v>8970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8965</v>
      </c>
      <c r="C4049" t="s">
        <v>8959</v>
      </c>
      <c r="D4049" t="s">
        <v>2775</v>
      </c>
      <c r="E4049" t="s">
        <v>8966</v>
      </c>
      <c r="F4049" t="s">
        <v>8971</v>
      </c>
      <c r="G4049" t="s">
        <v>2775</v>
      </c>
      <c r="H4049" t="s">
        <v>8971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8965</v>
      </c>
      <c r="C4050" t="s">
        <v>8959</v>
      </c>
      <c r="D4050" t="s">
        <v>2775</v>
      </c>
      <c r="E4050" t="s">
        <v>8972</v>
      </c>
      <c r="F4050" t="s">
        <v>8973</v>
      </c>
      <c r="G4050" t="s">
        <v>2775</v>
      </c>
      <c r="H4050" t="s">
        <v>8973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8965</v>
      </c>
      <c r="C4051" t="s">
        <v>8959</v>
      </c>
      <c r="D4051" t="s">
        <v>2775</v>
      </c>
      <c r="E4051" t="s">
        <v>8972</v>
      </c>
      <c r="F4051" t="s">
        <v>8974</v>
      </c>
      <c r="G4051" t="s">
        <v>2775</v>
      </c>
      <c r="H4051" t="s">
        <v>8974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8965</v>
      </c>
      <c r="C4052" t="s">
        <v>8959</v>
      </c>
      <c r="D4052" t="s">
        <v>2775</v>
      </c>
      <c r="E4052" t="s">
        <v>8972</v>
      </c>
      <c r="F4052" t="s">
        <v>8975</v>
      </c>
      <c r="G4052" t="s">
        <v>2775</v>
      </c>
      <c r="H4052" t="s">
        <v>8975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8965</v>
      </c>
      <c r="C4053" t="s">
        <v>8959</v>
      </c>
      <c r="D4053" t="s">
        <v>2775</v>
      </c>
      <c r="E4053" t="s">
        <v>8966</v>
      </c>
      <c r="F4053" t="s">
        <v>8976</v>
      </c>
      <c r="G4053" t="s">
        <v>2775</v>
      </c>
      <c r="H4053" t="s">
        <v>8976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8965</v>
      </c>
      <c r="C4054" t="s">
        <v>8959</v>
      </c>
      <c r="D4054" t="s">
        <v>2775</v>
      </c>
      <c r="E4054" t="s">
        <v>8972</v>
      </c>
      <c r="F4054" t="s">
        <v>8977</v>
      </c>
      <c r="G4054" t="s">
        <v>2775</v>
      </c>
      <c r="H4054" t="s">
        <v>8977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8965</v>
      </c>
      <c r="C4055" t="s">
        <v>8959</v>
      </c>
      <c r="D4055" t="s">
        <v>2775</v>
      </c>
      <c r="E4055" t="s">
        <v>8972</v>
      </c>
      <c r="F4055" t="s">
        <v>8978</v>
      </c>
      <c r="G4055" t="s">
        <v>2775</v>
      </c>
      <c r="H4055" t="s">
        <v>8978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8965</v>
      </c>
      <c r="C4056" t="s">
        <v>8959</v>
      </c>
      <c r="D4056" t="s">
        <v>2775</v>
      </c>
      <c r="E4056" t="s">
        <v>8972</v>
      </c>
      <c r="F4056" t="s">
        <v>8979</v>
      </c>
      <c r="G4056" t="s">
        <v>2775</v>
      </c>
      <c r="H4056" t="s">
        <v>8979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8965</v>
      </c>
      <c r="C4057" t="s">
        <v>8959</v>
      </c>
      <c r="D4057" t="s">
        <v>2775</v>
      </c>
      <c r="E4057" t="s">
        <v>8972</v>
      </c>
      <c r="F4057" t="s">
        <v>8980</v>
      </c>
      <c r="G4057" t="s">
        <v>2775</v>
      </c>
      <c r="H4057" t="s">
        <v>8980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8965</v>
      </c>
      <c r="C4058" t="s">
        <v>8959</v>
      </c>
      <c r="D4058" t="s">
        <v>2775</v>
      </c>
      <c r="E4058" t="s">
        <v>8966</v>
      </c>
      <c r="F4058" t="s">
        <v>8981</v>
      </c>
      <c r="G4058" t="s">
        <v>2775</v>
      </c>
      <c r="H4058" t="s">
        <v>8981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8958</v>
      </c>
      <c r="C4059" t="s">
        <v>8959</v>
      </c>
      <c r="D4059" t="s">
        <v>2775</v>
      </c>
      <c r="E4059" t="s">
        <v>8982</v>
      </c>
      <c r="F4059" t="s">
        <v>8983</v>
      </c>
      <c r="G4059" t="s">
        <v>2775</v>
      </c>
      <c r="H4059" t="s">
        <v>8983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8965</v>
      </c>
      <c r="C4060" t="s">
        <v>8959</v>
      </c>
      <c r="D4060" t="s">
        <v>2775</v>
      </c>
      <c r="E4060" t="s">
        <v>8972</v>
      </c>
      <c r="F4060" t="s">
        <v>8984</v>
      </c>
      <c r="G4060" t="s">
        <v>2775</v>
      </c>
      <c r="H4060" t="s">
        <v>8984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8965</v>
      </c>
      <c r="C4061" t="s">
        <v>8959</v>
      </c>
      <c r="D4061" t="s">
        <v>2775</v>
      </c>
      <c r="E4061" t="s">
        <v>8966</v>
      </c>
      <c r="F4061" t="s">
        <v>8985</v>
      </c>
      <c r="G4061" t="s">
        <v>2775</v>
      </c>
      <c r="H4061" t="s">
        <v>8985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8965</v>
      </c>
      <c r="C4062" t="s">
        <v>8959</v>
      </c>
      <c r="D4062" t="s">
        <v>2775</v>
      </c>
      <c r="E4062" t="s">
        <v>8966</v>
      </c>
      <c r="F4062" t="s">
        <v>8986</v>
      </c>
      <c r="G4062" t="s">
        <v>2775</v>
      </c>
      <c r="H4062" t="s">
        <v>8986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8965</v>
      </c>
      <c r="C4063" t="s">
        <v>8959</v>
      </c>
      <c r="D4063" t="s">
        <v>2775</v>
      </c>
      <c r="E4063" t="s">
        <v>8972</v>
      </c>
      <c r="F4063" t="s">
        <v>8643</v>
      </c>
      <c r="G4063" t="s">
        <v>2775</v>
      </c>
      <c r="H4063" t="s">
        <v>8643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8958</v>
      </c>
      <c r="C4064" t="s">
        <v>8959</v>
      </c>
      <c r="D4064" t="s">
        <v>2775</v>
      </c>
      <c r="E4064" t="s">
        <v>8987</v>
      </c>
      <c r="F4064" t="s">
        <v>8988</v>
      </c>
      <c r="G4064" t="s">
        <v>2775</v>
      </c>
      <c r="H4064" t="s">
        <v>8988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8965</v>
      </c>
      <c r="C4065" t="s">
        <v>8959</v>
      </c>
      <c r="D4065" t="s">
        <v>2775</v>
      </c>
      <c r="E4065" t="s">
        <v>8972</v>
      </c>
      <c r="F4065" t="s">
        <v>8989</v>
      </c>
      <c r="G4065" t="s">
        <v>2775</v>
      </c>
      <c r="H4065" t="s">
        <v>8989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8965</v>
      </c>
      <c r="C4066" t="s">
        <v>8959</v>
      </c>
      <c r="D4066" t="s">
        <v>2775</v>
      </c>
      <c r="E4066" t="s">
        <v>8972</v>
      </c>
      <c r="F4066" t="s">
        <v>8990</v>
      </c>
      <c r="G4066" t="s">
        <v>2775</v>
      </c>
      <c r="H4066" t="s">
        <v>8990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8958</v>
      </c>
      <c r="C4067" t="s">
        <v>8959</v>
      </c>
      <c r="D4067" t="s">
        <v>2775</v>
      </c>
      <c r="E4067" t="s">
        <v>8991</v>
      </c>
      <c r="F4067" t="s">
        <v>8992</v>
      </c>
      <c r="G4067" t="s">
        <v>2775</v>
      </c>
      <c r="H4067" t="s">
        <v>8992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8958</v>
      </c>
      <c r="C4068" t="s">
        <v>8959</v>
      </c>
      <c r="D4068" t="s">
        <v>2775</v>
      </c>
      <c r="E4068" t="s">
        <v>8993</v>
      </c>
      <c r="F4068" t="s">
        <v>8994</v>
      </c>
      <c r="G4068" t="s">
        <v>2775</v>
      </c>
      <c r="H4068" t="s">
        <v>8994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8965</v>
      </c>
      <c r="C4069" t="s">
        <v>8959</v>
      </c>
      <c r="D4069" t="s">
        <v>2775</v>
      </c>
      <c r="E4069" t="s">
        <v>8966</v>
      </c>
      <c r="F4069" t="s">
        <v>8995</v>
      </c>
      <c r="G4069" t="s">
        <v>2775</v>
      </c>
      <c r="H4069" t="s">
        <v>8995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8965</v>
      </c>
      <c r="C4070" t="s">
        <v>8959</v>
      </c>
      <c r="D4070" t="s">
        <v>2775</v>
      </c>
      <c r="E4070" t="s">
        <v>8972</v>
      </c>
      <c r="F4070" t="s">
        <v>8996</v>
      </c>
      <c r="G4070" t="s">
        <v>2775</v>
      </c>
      <c r="H4070" t="s">
        <v>8996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8965</v>
      </c>
      <c r="C4071" t="s">
        <v>8959</v>
      </c>
      <c r="D4071" t="s">
        <v>2775</v>
      </c>
      <c r="E4071" t="s">
        <v>8972</v>
      </c>
      <c r="F4071" t="s">
        <v>8997</v>
      </c>
      <c r="G4071" t="s">
        <v>2775</v>
      </c>
      <c r="H4071" t="s">
        <v>8997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8965</v>
      </c>
      <c r="C4072" t="s">
        <v>8959</v>
      </c>
      <c r="D4072" t="s">
        <v>2775</v>
      </c>
      <c r="E4072" t="s">
        <v>8972</v>
      </c>
      <c r="F4072" t="s">
        <v>8998</v>
      </c>
      <c r="G4072" t="s">
        <v>2775</v>
      </c>
      <c r="H4072" t="s">
        <v>8998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8965</v>
      </c>
      <c r="C4073" t="s">
        <v>8959</v>
      </c>
      <c r="D4073" t="s">
        <v>2775</v>
      </c>
      <c r="E4073" t="s">
        <v>8972</v>
      </c>
      <c r="F4073" t="s">
        <v>8999</v>
      </c>
      <c r="G4073" t="s">
        <v>2775</v>
      </c>
      <c r="H4073" t="s">
        <v>8999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8958</v>
      </c>
      <c r="C4074" t="s">
        <v>8959</v>
      </c>
      <c r="D4074" t="s">
        <v>2775</v>
      </c>
      <c r="E4074" t="s">
        <v>9000</v>
      </c>
      <c r="F4074" t="s">
        <v>8052</v>
      </c>
      <c r="G4074" t="s">
        <v>2775</v>
      </c>
      <c r="H4074" t="s">
        <v>8052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8965</v>
      </c>
      <c r="C4075" t="s">
        <v>8959</v>
      </c>
      <c r="D4075" t="s">
        <v>2775</v>
      </c>
      <c r="E4075" t="s">
        <v>8966</v>
      </c>
      <c r="F4075" t="s">
        <v>9001</v>
      </c>
      <c r="G4075" t="s">
        <v>2775</v>
      </c>
      <c r="H4075" t="s">
        <v>9001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8965</v>
      </c>
      <c r="C4076" t="s">
        <v>8959</v>
      </c>
      <c r="D4076" t="s">
        <v>2775</v>
      </c>
      <c r="E4076" t="s">
        <v>8966</v>
      </c>
      <c r="F4076" t="s">
        <v>9002</v>
      </c>
      <c r="G4076" t="s">
        <v>2775</v>
      </c>
      <c r="H4076" t="s">
        <v>9002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8965</v>
      </c>
      <c r="C4077" t="s">
        <v>8959</v>
      </c>
      <c r="D4077" t="s">
        <v>2775</v>
      </c>
      <c r="E4077" t="s">
        <v>8966</v>
      </c>
      <c r="F4077" t="s">
        <v>9003</v>
      </c>
      <c r="G4077" t="s">
        <v>2775</v>
      </c>
      <c r="H4077" t="s">
        <v>9003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8958</v>
      </c>
      <c r="C4078" t="s">
        <v>8959</v>
      </c>
      <c r="D4078" t="s">
        <v>2775</v>
      </c>
      <c r="E4078" t="s">
        <v>9004</v>
      </c>
      <c r="F4078" t="s">
        <v>9005</v>
      </c>
      <c r="G4078" t="s">
        <v>2775</v>
      </c>
      <c r="H4078" t="s">
        <v>9005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8965</v>
      </c>
      <c r="C4079" t="s">
        <v>8959</v>
      </c>
      <c r="D4079" t="s">
        <v>2775</v>
      </c>
      <c r="E4079" t="s">
        <v>8972</v>
      </c>
      <c r="F4079" t="s">
        <v>9006</v>
      </c>
      <c r="G4079" t="s">
        <v>2775</v>
      </c>
      <c r="H4079" t="s">
        <v>9006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8958</v>
      </c>
      <c r="C4080" t="s">
        <v>8959</v>
      </c>
      <c r="D4080" t="s">
        <v>2775</v>
      </c>
      <c r="E4080" t="s">
        <v>9007</v>
      </c>
      <c r="F4080" t="s">
        <v>9008</v>
      </c>
      <c r="G4080" t="s">
        <v>2775</v>
      </c>
      <c r="H4080" t="s">
        <v>9008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8965</v>
      </c>
      <c r="C4081" t="s">
        <v>8959</v>
      </c>
      <c r="D4081" t="s">
        <v>2775</v>
      </c>
      <c r="E4081" t="s">
        <v>8972</v>
      </c>
      <c r="F4081" t="s">
        <v>9009</v>
      </c>
      <c r="G4081" t="s">
        <v>2775</v>
      </c>
      <c r="H4081" t="s">
        <v>9009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8965</v>
      </c>
      <c r="C4082" t="s">
        <v>8959</v>
      </c>
      <c r="D4082" t="s">
        <v>2775</v>
      </c>
      <c r="E4082" t="s">
        <v>8966</v>
      </c>
      <c r="F4082" t="s">
        <v>9010</v>
      </c>
      <c r="G4082" t="s">
        <v>2775</v>
      </c>
      <c r="H4082" t="s">
        <v>9010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8958</v>
      </c>
      <c r="C4083" t="s">
        <v>8959</v>
      </c>
      <c r="D4083" t="s">
        <v>2775</v>
      </c>
      <c r="E4083" t="s">
        <v>9011</v>
      </c>
      <c r="F4083" t="s">
        <v>9012</v>
      </c>
      <c r="G4083" t="s">
        <v>2775</v>
      </c>
      <c r="H4083" t="s">
        <v>9012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8958</v>
      </c>
      <c r="C4084" t="s">
        <v>8959</v>
      </c>
      <c r="D4084" t="s">
        <v>2775</v>
      </c>
      <c r="E4084" t="s">
        <v>9013</v>
      </c>
      <c r="F4084" t="s">
        <v>9014</v>
      </c>
      <c r="G4084" t="s">
        <v>2775</v>
      </c>
      <c r="H4084" t="s">
        <v>9014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8965</v>
      </c>
      <c r="C4085" t="s">
        <v>8959</v>
      </c>
      <c r="D4085" t="s">
        <v>2775</v>
      </c>
      <c r="E4085" t="s">
        <v>8972</v>
      </c>
      <c r="F4085" t="s">
        <v>9015</v>
      </c>
      <c r="G4085" t="s">
        <v>2775</v>
      </c>
      <c r="H4085" t="s">
        <v>9015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8965</v>
      </c>
      <c r="C4086" t="s">
        <v>8959</v>
      </c>
      <c r="D4086" t="s">
        <v>2775</v>
      </c>
      <c r="E4086" t="s">
        <v>8972</v>
      </c>
      <c r="F4086" t="s">
        <v>9016</v>
      </c>
      <c r="G4086" t="s">
        <v>2775</v>
      </c>
      <c r="H4086" t="s">
        <v>9016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8958</v>
      </c>
      <c r="C4087" t="s">
        <v>8959</v>
      </c>
      <c r="D4087" t="s">
        <v>2775</v>
      </c>
      <c r="E4087" t="s">
        <v>9017</v>
      </c>
      <c r="F4087" t="s">
        <v>9018</v>
      </c>
      <c r="G4087" t="s">
        <v>2775</v>
      </c>
      <c r="H4087" t="s">
        <v>9018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8965</v>
      </c>
      <c r="C4088" t="s">
        <v>8959</v>
      </c>
      <c r="D4088" t="s">
        <v>2775</v>
      </c>
      <c r="E4088" t="s">
        <v>8972</v>
      </c>
      <c r="F4088" t="s">
        <v>9019</v>
      </c>
      <c r="G4088" t="s">
        <v>2775</v>
      </c>
      <c r="H4088" t="s">
        <v>9019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8965</v>
      </c>
      <c r="C4089" t="s">
        <v>8959</v>
      </c>
      <c r="D4089" t="s">
        <v>2775</v>
      </c>
      <c r="E4089" t="s">
        <v>8972</v>
      </c>
      <c r="F4089" t="s">
        <v>9020</v>
      </c>
      <c r="G4089" t="s">
        <v>2775</v>
      </c>
      <c r="H4089" t="s">
        <v>9020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8958</v>
      </c>
      <c r="C4090" t="s">
        <v>8959</v>
      </c>
      <c r="D4090" t="s">
        <v>2775</v>
      </c>
      <c r="E4090" t="s">
        <v>9021</v>
      </c>
      <c r="F4090" t="s">
        <v>9022</v>
      </c>
      <c r="G4090" t="s">
        <v>2775</v>
      </c>
      <c r="H4090" t="s">
        <v>9022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8965</v>
      </c>
      <c r="C4091" t="s">
        <v>8959</v>
      </c>
      <c r="D4091" t="s">
        <v>2775</v>
      </c>
      <c r="E4091" t="s">
        <v>8972</v>
      </c>
      <c r="F4091" t="s">
        <v>9023</v>
      </c>
      <c r="G4091" t="s">
        <v>2775</v>
      </c>
      <c r="H4091" t="s">
        <v>9023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8965</v>
      </c>
      <c r="C4092" t="s">
        <v>8959</v>
      </c>
      <c r="D4092" t="s">
        <v>2775</v>
      </c>
      <c r="E4092" t="s">
        <v>8966</v>
      </c>
      <c r="F4092" t="s">
        <v>9024</v>
      </c>
      <c r="G4092" t="s">
        <v>2775</v>
      </c>
      <c r="H4092" t="s">
        <v>9024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8965</v>
      </c>
      <c r="C4093" t="s">
        <v>8959</v>
      </c>
      <c r="D4093" t="s">
        <v>2775</v>
      </c>
      <c r="E4093" t="s">
        <v>8972</v>
      </c>
      <c r="F4093" t="s">
        <v>9025</v>
      </c>
      <c r="G4093" t="s">
        <v>2775</v>
      </c>
      <c r="H4093" t="s">
        <v>9025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8965</v>
      </c>
      <c r="C4094" t="s">
        <v>8959</v>
      </c>
      <c r="D4094" t="s">
        <v>2775</v>
      </c>
      <c r="E4094" t="s">
        <v>8966</v>
      </c>
      <c r="F4094" t="s">
        <v>9026</v>
      </c>
      <c r="G4094" t="s">
        <v>2775</v>
      </c>
      <c r="H4094" t="s">
        <v>9026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8965</v>
      </c>
      <c r="C4095" t="s">
        <v>8959</v>
      </c>
      <c r="D4095" t="s">
        <v>2775</v>
      </c>
      <c r="E4095" t="s">
        <v>8966</v>
      </c>
      <c r="F4095" t="s">
        <v>9027</v>
      </c>
      <c r="G4095" t="s">
        <v>2775</v>
      </c>
      <c r="H4095" t="s">
        <v>9027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8965</v>
      </c>
      <c r="C4096" t="s">
        <v>8959</v>
      </c>
      <c r="D4096" t="s">
        <v>2775</v>
      </c>
      <c r="E4096" t="s">
        <v>8966</v>
      </c>
      <c r="F4096" t="s">
        <v>9028</v>
      </c>
      <c r="G4096" t="s">
        <v>2775</v>
      </c>
      <c r="H4096" t="s">
        <v>9028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8965</v>
      </c>
      <c r="C4097" t="s">
        <v>8959</v>
      </c>
      <c r="D4097" t="s">
        <v>2775</v>
      </c>
      <c r="E4097" t="s">
        <v>8972</v>
      </c>
      <c r="F4097" t="s">
        <v>9029</v>
      </c>
      <c r="G4097" t="s">
        <v>2775</v>
      </c>
      <c r="H4097" t="s">
        <v>9029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8965</v>
      </c>
      <c r="C4098" t="s">
        <v>8959</v>
      </c>
      <c r="D4098" t="s">
        <v>2775</v>
      </c>
      <c r="E4098" t="s">
        <v>8966</v>
      </c>
      <c r="F4098" t="s">
        <v>9030</v>
      </c>
      <c r="G4098" t="s">
        <v>2775</v>
      </c>
      <c r="H4098" t="s">
        <v>9030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8965</v>
      </c>
      <c r="C4099" t="s">
        <v>8959</v>
      </c>
      <c r="D4099" t="s">
        <v>2775</v>
      </c>
      <c r="E4099" t="s">
        <v>8966</v>
      </c>
      <c r="F4099" t="s">
        <v>9031</v>
      </c>
      <c r="G4099" t="s">
        <v>2775</v>
      </c>
      <c r="H4099" t="s">
        <v>9031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8965</v>
      </c>
      <c r="C4100" t="s">
        <v>8959</v>
      </c>
      <c r="D4100" t="s">
        <v>2775</v>
      </c>
      <c r="E4100" t="s">
        <v>8972</v>
      </c>
      <c r="F4100" t="s">
        <v>9032</v>
      </c>
      <c r="G4100" t="s">
        <v>2775</v>
      </c>
      <c r="H4100" t="s">
        <v>9032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8965</v>
      </c>
      <c r="C4101" t="s">
        <v>8959</v>
      </c>
      <c r="D4101" t="s">
        <v>2775</v>
      </c>
      <c r="E4101" t="s">
        <v>8972</v>
      </c>
      <c r="F4101" t="s">
        <v>9033</v>
      </c>
      <c r="G4101" t="s">
        <v>2775</v>
      </c>
      <c r="H4101" t="s">
        <v>9033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9034</v>
      </c>
      <c r="C4102" t="s">
        <v>9035</v>
      </c>
      <c r="D4102" t="s">
        <v>595</v>
      </c>
      <c r="E4102" t="s">
        <v>9036</v>
      </c>
      <c r="F4102" t="s">
        <v>9037</v>
      </c>
      <c r="G4102" t="s">
        <v>595</v>
      </c>
      <c r="H4102" t="s">
        <v>9038</v>
      </c>
      <c r="I4102" t="s">
        <v>853</v>
      </c>
      <c r="J4102">
        <v>49074455498.773117</v>
      </c>
      <c r="K4102">
        <v>5.5</v>
      </c>
      <c r="L4102" t="s">
        <v>9039</v>
      </c>
      <c r="M4102" t="s">
        <v>9040</v>
      </c>
    </row>
    <row r="4103" spans="1:13" x14ac:dyDescent="0.4">
      <c r="A4103">
        <v>210001633</v>
      </c>
      <c r="B4103" t="s">
        <v>2239</v>
      </c>
      <c r="C4103" t="s">
        <v>9041</v>
      </c>
      <c r="D4103" t="s">
        <v>595</v>
      </c>
      <c r="E4103" t="s">
        <v>9042</v>
      </c>
      <c r="F4103" t="s">
        <v>9043</v>
      </c>
      <c r="G4103" t="s">
        <v>595</v>
      </c>
      <c r="H4103" t="s">
        <v>9044</v>
      </c>
      <c r="I4103" t="s">
        <v>733</v>
      </c>
      <c r="J4103">
        <v>26038597109.740749</v>
      </c>
      <c r="K4103">
        <v>5</v>
      </c>
      <c r="L4103" t="s">
        <v>3810</v>
      </c>
      <c r="M4103" t="s">
        <v>9045</v>
      </c>
    </row>
    <row r="4104" spans="1:13" x14ac:dyDescent="0.4">
      <c r="A4104">
        <v>210001633</v>
      </c>
      <c r="B4104" t="s">
        <v>2239</v>
      </c>
      <c r="C4104" t="s">
        <v>9041</v>
      </c>
      <c r="D4104" t="s">
        <v>595</v>
      </c>
      <c r="E4104" t="s">
        <v>9046</v>
      </c>
      <c r="F4104" t="s">
        <v>9047</v>
      </c>
      <c r="G4104" t="s">
        <v>595</v>
      </c>
      <c r="H4104" t="s">
        <v>9044</v>
      </c>
      <c r="I4104" t="s">
        <v>733</v>
      </c>
      <c r="J4104">
        <v>9391855695.4162483</v>
      </c>
      <c r="K4104">
        <v>6</v>
      </c>
      <c r="L4104" t="s">
        <v>3810</v>
      </c>
      <c r="M4104" t="s">
        <v>9045</v>
      </c>
    </row>
    <row r="4105" spans="1:13" x14ac:dyDescent="0.4">
      <c r="A4105">
        <v>210001633</v>
      </c>
      <c r="B4105" t="s">
        <v>2239</v>
      </c>
      <c r="C4105" t="s">
        <v>9041</v>
      </c>
      <c r="D4105" t="s">
        <v>595</v>
      </c>
      <c r="E4105" t="s">
        <v>9048</v>
      </c>
      <c r="F4105" t="s">
        <v>9049</v>
      </c>
      <c r="G4105" t="s">
        <v>595</v>
      </c>
      <c r="H4105" t="s">
        <v>9044</v>
      </c>
      <c r="I4105" t="s">
        <v>733</v>
      </c>
      <c r="J4105">
        <v>15653092769.00581</v>
      </c>
      <c r="K4105">
        <v>7</v>
      </c>
      <c r="L4105" t="s">
        <v>3810</v>
      </c>
      <c r="M4105" t="s">
        <v>9045</v>
      </c>
    </row>
    <row r="4106" spans="1:13" x14ac:dyDescent="0.4">
      <c r="A4106">
        <v>210001642</v>
      </c>
      <c r="B4106" t="s">
        <v>2252</v>
      </c>
      <c r="C4106" t="s">
        <v>9050</v>
      </c>
      <c r="D4106" t="s">
        <v>2775</v>
      </c>
      <c r="F4106" t="s">
        <v>9051</v>
      </c>
      <c r="G4106" t="s">
        <v>2775</v>
      </c>
      <c r="H4106" t="s">
        <v>9051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9050</v>
      </c>
      <c r="D4107" t="s">
        <v>2775</v>
      </c>
      <c r="F4107" t="s">
        <v>9052</v>
      </c>
      <c r="G4107" t="s">
        <v>2775</v>
      </c>
      <c r="H4107" t="s">
        <v>9052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9050</v>
      </c>
      <c r="D4108" t="s">
        <v>2775</v>
      </c>
      <c r="F4108" t="s">
        <v>9053</v>
      </c>
      <c r="G4108" t="s">
        <v>2775</v>
      </c>
      <c r="H4108" t="s">
        <v>9053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9050</v>
      </c>
      <c r="D4109" t="s">
        <v>2775</v>
      </c>
      <c r="F4109" t="s">
        <v>8312</v>
      </c>
      <c r="G4109" t="s">
        <v>2775</v>
      </c>
      <c r="H4109" t="s">
        <v>8312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9050</v>
      </c>
      <c r="D4110" t="s">
        <v>2775</v>
      </c>
      <c r="F4110" t="s">
        <v>9054</v>
      </c>
      <c r="G4110" t="s">
        <v>2775</v>
      </c>
      <c r="H4110" t="s">
        <v>9054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9050</v>
      </c>
      <c r="D4111" t="s">
        <v>2775</v>
      </c>
      <c r="F4111" t="s">
        <v>9055</v>
      </c>
      <c r="G4111" t="s">
        <v>2775</v>
      </c>
      <c r="H4111" t="s">
        <v>9055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9050</v>
      </c>
      <c r="D4112" t="s">
        <v>2775</v>
      </c>
      <c r="F4112" t="s">
        <v>9056</v>
      </c>
      <c r="G4112" t="s">
        <v>2775</v>
      </c>
      <c r="H4112" t="s">
        <v>9056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9050</v>
      </c>
      <c r="D4113" t="s">
        <v>2775</v>
      </c>
      <c r="F4113" t="s">
        <v>9057</v>
      </c>
      <c r="G4113" t="s">
        <v>2775</v>
      </c>
      <c r="H4113" t="s">
        <v>9057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9050</v>
      </c>
      <c r="D4114" t="s">
        <v>2775</v>
      </c>
      <c r="F4114" t="s">
        <v>9058</v>
      </c>
      <c r="G4114" t="s">
        <v>2775</v>
      </c>
      <c r="H4114" t="s">
        <v>9058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9050</v>
      </c>
      <c r="D4115" t="s">
        <v>2775</v>
      </c>
      <c r="F4115" t="s">
        <v>9059</v>
      </c>
      <c r="G4115" t="s">
        <v>2775</v>
      </c>
      <c r="H4115" t="s">
        <v>9059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9050</v>
      </c>
      <c r="D4116" t="s">
        <v>2775</v>
      </c>
      <c r="F4116" t="s">
        <v>9060</v>
      </c>
      <c r="G4116" t="s">
        <v>2775</v>
      </c>
      <c r="H4116" t="s">
        <v>9060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9050</v>
      </c>
      <c r="D4117" t="s">
        <v>2775</v>
      </c>
      <c r="F4117" t="s">
        <v>9061</v>
      </c>
      <c r="G4117" t="s">
        <v>2775</v>
      </c>
      <c r="H4117" t="s">
        <v>9061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9050</v>
      </c>
      <c r="D4118" t="s">
        <v>2775</v>
      </c>
      <c r="F4118" t="s">
        <v>9062</v>
      </c>
      <c r="G4118" t="s">
        <v>2775</v>
      </c>
      <c r="H4118" t="s">
        <v>9062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9050</v>
      </c>
      <c r="D4119" t="s">
        <v>2775</v>
      </c>
      <c r="F4119" t="s">
        <v>9063</v>
      </c>
      <c r="G4119" t="s">
        <v>2775</v>
      </c>
      <c r="H4119" t="s">
        <v>9063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9050</v>
      </c>
      <c r="D4120" t="s">
        <v>2775</v>
      </c>
      <c r="F4120" t="s">
        <v>9064</v>
      </c>
      <c r="G4120" t="s">
        <v>2775</v>
      </c>
      <c r="H4120" t="s">
        <v>9064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9050</v>
      </c>
      <c r="D4121" t="s">
        <v>2775</v>
      </c>
      <c r="F4121" t="s">
        <v>9065</v>
      </c>
      <c r="G4121" t="s">
        <v>2775</v>
      </c>
      <c r="H4121" t="s">
        <v>9065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9050</v>
      </c>
      <c r="D4122" t="s">
        <v>2775</v>
      </c>
      <c r="F4122" t="s">
        <v>8419</v>
      </c>
      <c r="G4122" t="s">
        <v>2775</v>
      </c>
      <c r="H4122" t="s">
        <v>8419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9050</v>
      </c>
      <c r="D4123" t="s">
        <v>2775</v>
      </c>
      <c r="F4123" t="s">
        <v>9066</v>
      </c>
      <c r="G4123" t="s">
        <v>2775</v>
      </c>
      <c r="H4123" t="s">
        <v>9066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9050</v>
      </c>
      <c r="D4124" t="s">
        <v>2775</v>
      </c>
      <c r="F4124" t="s">
        <v>9067</v>
      </c>
      <c r="G4124" t="s">
        <v>2775</v>
      </c>
      <c r="H4124" t="s">
        <v>9067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9050</v>
      </c>
      <c r="D4125" t="s">
        <v>2775</v>
      </c>
      <c r="F4125" t="s">
        <v>9068</v>
      </c>
      <c r="G4125" t="s">
        <v>2775</v>
      </c>
      <c r="H4125" t="s">
        <v>9068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9050</v>
      </c>
      <c r="D4126" t="s">
        <v>2775</v>
      </c>
      <c r="F4126" t="s">
        <v>9069</v>
      </c>
      <c r="G4126" t="s">
        <v>2775</v>
      </c>
      <c r="H4126" t="s">
        <v>9069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9050</v>
      </c>
      <c r="D4127" t="s">
        <v>2775</v>
      </c>
      <c r="F4127" t="s">
        <v>9070</v>
      </c>
      <c r="G4127" t="s">
        <v>2775</v>
      </c>
      <c r="H4127" t="s">
        <v>9070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9050</v>
      </c>
      <c r="D4128" t="s">
        <v>2775</v>
      </c>
      <c r="F4128" t="s">
        <v>9071</v>
      </c>
      <c r="G4128" t="s">
        <v>2775</v>
      </c>
      <c r="H4128" t="s">
        <v>9071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9072</v>
      </c>
      <c r="C4129" t="s">
        <v>9073</v>
      </c>
      <c r="D4129" t="s">
        <v>595</v>
      </c>
      <c r="E4129" t="s">
        <v>9074</v>
      </c>
      <c r="F4129" t="s">
        <v>9075</v>
      </c>
      <c r="G4129" t="s">
        <v>595</v>
      </c>
      <c r="H4129" t="s">
        <v>9076</v>
      </c>
      <c r="I4129" t="s">
        <v>598</v>
      </c>
      <c r="J4129">
        <v>13922263683.4827</v>
      </c>
      <c r="K4129">
        <v>3.9670000000000001</v>
      </c>
      <c r="L4129" t="s">
        <v>9077</v>
      </c>
      <c r="M4129" t="s">
        <v>9078</v>
      </c>
    </row>
    <row r="4130" spans="1:13" x14ac:dyDescent="0.4">
      <c r="A4130">
        <v>210001644</v>
      </c>
      <c r="B4130" t="s">
        <v>9072</v>
      </c>
      <c r="C4130" t="s">
        <v>9073</v>
      </c>
      <c r="D4130" t="s">
        <v>595</v>
      </c>
      <c r="E4130" t="s">
        <v>9079</v>
      </c>
      <c r="F4130" t="s">
        <v>9080</v>
      </c>
      <c r="G4130" t="s">
        <v>595</v>
      </c>
      <c r="H4130" t="s">
        <v>9076</v>
      </c>
      <c r="I4130" t="s">
        <v>598</v>
      </c>
      <c r="J4130">
        <v>932713518.10709202</v>
      </c>
      <c r="K4130">
        <v>3.9670000000000001</v>
      </c>
      <c r="L4130" t="s">
        <v>9081</v>
      </c>
      <c r="M4130" t="s">
        <v>9082</v>
      </c>
    </row>
    <row r="4131" spans="1:13" x14ac:dyDescent="0.4">
      <c r="A4131">
        <v>210001644</v>
      </c>
      <c r="B4131" t="s">
        <v>9072</v>
      </c>
      <c r="C4131" t="s">
        <v>9073</v>
      </c>
      <c r="D4131" t="s">
        <v>595</v>
      </c>
      <c r="E4131" t="s">
        <v>9083</v>
      </c>
      <c r="F4131" t="s">
        <v>9084</v>
      </c>
      <c r="G4131" t="s">
        <v>595</v>
      </c>
      <c r="H4131" t="s">
        <v>9076</v>
      </c>
      <c r="I4131" t="s">
        <v>598</v>
      </c>
      <c r="J4131">
        <v>13926460392.232599</v>
      </c>
      <c r="K4131">
        <v>4.3099999999999996</v>
      </c>
      <c r="L4131" t="s">
        <v>9077</v>
      </c>
      <c r="M4131" t="s">
        <v>9078</v>
      </c>
    </row>
    <row r="4132" spans="1:13" x14ac:dyDescent="0.4">
      <c r="A4132">
        <v>210001644</v>
      </c>
      <c r="B4132" t="s">
        <v>9072</v>
      </c>
      <c r="C4132" t="s">
        <v>9073</v>
      </c>
      <c r="D4132" t="s">
        <v>595</v>
      </c>
      <c r="E4132" t="s">
        <v>9085</v>
      </c>
      <c r="F4132" t="s">
        <v>9086</v>
      </c>
      <c r="G4132" t="s">
        <v>595</v>
      </c>
      <c r="H4132" t="s">
        <v>9076</v>
      </c>
      <c r="I4132" t="s">
        <v>598</v>
      </c>
      <c r="J4132">
        <v>936807099.98201299</v>
      </c>
      <c r="K4132">
        <v>4.8600000000000003</v>
      </c>
      <c r="L4132" t="s">
        <v>9081</v>
      </c>
      <c r="M4132" t="s">
        <v>9082</v>
      </c>
    </row>
    <row r="4133" spans="1:13" x14ac:dyDescent="0.4">
      <c r="A4133">
        <v>210001644</v>
      </c>
      <c r="B4133" t="s">
        <v>9072</v>
      </c>
      <c r="C4133" t="s">
        <v>9073</v>
      </c>
      <c r="D4133" t="s">
        <v>595</v>
      </c>
      <c r="E4133" t="s">
        <v>9087</v>
      </c>
      <c r="F4133" t="s">
        <v>9088</v>
      </c>
      <c r="G4133" t="s">
        <v>595</v>
      </c>
      <c r="H4133" t="s">
        <v>9089</v>
      </c>
      <c r="I4133" t="s">
        <v>598</v>
      </c>
      <c r="J4133">
        <v>6421874999.8767004</v>
      </c>
      <c r="K4133">
        <v>3.53</v>
      </c>
      <c r="L4133" t="s">
        <v>9090</v>
      </c>
      <c r="M4133" t="s">
        <v>9078</v>
      </c>
    </row>
    <row r="4134" spans="1:13" x14ac:dyDescent="0.4">
      <c r="A4134">
        <v>210001644</v>
      </c>
      <c r="B4134" t="s">
        <v>9072</v>
      </c>
      <c r="C4134" t="s">
        <v>9073</v>
      </c>
      <c r="D4134" t="s">
        <v>595</v>
      </c>
      <c r="E4134" t="s">
        <v>9091</v>
      </c>
      <c r="F4134" t="s">
        <v>9092</v>
      </c>
      <c r="G4134" t="s">
        <v>595</v>
      </c>
      <c r="H4134" t="s">
        <v>9089</v>
      </c>
      <c r="I4134" t="s">
        <v>598</v>
      </c>
      <c r="J4134">
        <v>6421874999.8767004</v>
      </c>
      <c r="K4134">
        <v>3.53</v>
      </c>
      <c r="L4134" t="s">
        <v>9090</v>
      </c>
      <c r="M4134" t="s">
        <v>9078</v>
      </c>
    </row>
    <row r="4135" spans="1:13" x14ac:dyDescent="0.4">
      <c r="A4135">
        <v>210001644</v>
      </c>
      <c r="B4135" t="s">
        <v>9072</v>
      </c>
      <c r="C4135" t="s">
        <v>9073</v>
      </c>
      <c r="D4135" t="s">
        <v>595</v>
      </c>
      <c r="E4135" t="s">
        <v>9093</v>
      </c>
      <c r="F4135" t="s">
        <v>9094</v>
      </c>
      <c r="G4135" t="s">
        <v>595</v>
      </c>
      <c r="H4135" t="s">
        <v>9095</v>
      </c>
      <c r="I4135" t="s">
        <v>598</v>
      </c>
      <c r="J4135">
        <v>4797129308.6578999</v>
      </c>
      <c r="K4135">
        <v>3.91</v>
      </c>
      <c r="L4135" t="s">
        <v>9096</v>
      </c>
      <c r="M4135" t="s">
        <v>9097</v>
      </c>
    </row>
    <row r="4136" spans="1:13" x14ac:dyDescent="0.4">
      <c r="A4136">
        <v>210001644</v>
      </c>
      <c r="B4136" t="s">
        <v>9072</v>
      </c>
      <c r="C4136" t="s">
        <v>9073</v>
      </c>
      <c r="D4136" t="s">
        <v>595</v>
      </c>
      <c r="E4136" t="s">
        <v>9098</v>
      </c>
      <c r="F4136" t="s">
        <v>9099</v>
      </c>
      <c r="G4136" t="s">
        <v>595</v>
      </c>
      <c r="H4136" t="s">
        <v>9095</v>
      </c>
      <c r="I4136" t="s">
        <v>598</v>
      </c>
      <c r="J4136">
        <v>9542616547.9417801</v>
      </c>
      <c r="K4136">
        <v>3.91</v>
      </c>
      <c r="L4136" t="s">
        <v>9081</v>
      </c>
      <c r="M4136" t="s">
        <v>9100</v>
      </c>
    </row>
    <row r="4137" spans="1:13" x14ac:dyDescent="0.4">
      <c r="A4137">
        <v>210001644</v>
      </c>
      <c r="B4137" t="s">
        <v>9072</v>
      </c>
      <c r="C4137" t="s">
        <v>9073</v>
      </c>
      <c r="D4137" t="s">
        <v>595</v>
      </c>
      <c r="E4137" t="s">
        <v>9101</v>
      </c>
      <c r="F4137" t="s">
        <v>9102</v>
      </c>
      <c r="G4137" t="s">
        <v>595</v>
      </c>
      <c r="H4137" t="s">
        <v>9095</v>
      </c>
      <c r="I4137" t="s">
        <v>598</v>
      </c>
      <c r="J4137">
        <v>452537649.36631101</v>
      </c>
      <c r="K4137">
        <v>3.91</v>
      </c>
      <c r="L4137" t="s">
        <v>9096</v>
      </c>
      <c r="M4137" t="s">
        <v>9103</v>
      </c>
    </row>
    <row r="4138" spans="1:13" x14ac:dyDescent="0.4">
      <c r="A4138">
        <v>210001644</v>
      </c>
      <c r="B4138" t="s">
        <v>9072</v>
      </c>
      <c r="C4138" t="s">
        <v>9073</v>
      </c>
      <c r="D4138" t="s">
        <v>595</v>
      </c>
      <c r="E4138" t="s">
        <v>9104</v>
      </c>
      <c r="F4138" t="s">
        <v>9105</v>
      </c>
      <c r="G4138" t="s">
        <v>595</v>
      </c>
      <c r="H4138" t="s">
        <v>9095</v>
      </c>
      <c r="I4138" t="s">
        <v>598</v>
      </c>
      <c r="J4138">
        <v>409583073.117136</v>
      </c>
      <c r="K4138">
        <v>3.91</v>
      </c>
      <c r="L4138" t="s">
        <v>9081</v>
      </c>
      <c r="M4138" t="s">
        <v>9103</v>
      </c>
    </row>
    <row r="4139" spans="1:13" x14ac:dyDescent="0.4">
      <c r="A4139">
        <v>210001644</v>
      </c>
      <c r="B4139" t="s">
        <v>9072</v>
      </c>
      <c r="C4139" t="s">
        <v>9073</v>
      </c>
      <c r="D4139" t="s">
        <v>595</v>
      </c>
      <c r="E4139" t="s">
        <v>9106</v>
      </c>
      <c r="F4139" t="s">
        <v>9107</v>
      </c>
      <c r="G4139" t="s">
        <v>595</v>
      </c>
      <c r="H4139" t="s">
        <v>9095</v>
      </c>
      <c r="I4139" t="s">
        <v>598</v>
      </c>
      <c r="J4139">
        <v>4852159495.5318403</v>
      </c>
      <c r="K4139">
        <v>5.83</v>
      </c>
      <c r="L4139" t="s">
        <v>9108</v>
      </c>
      <c r="M4139" t="s">
        <v>9097</v>
      </c>
    </row>
    <row r="4140" spans="1:13" x14ac:dyDescent="0.4">
      <c r="A4140">
        <v>210001644</v>
      </c>
      <c r="B4140" t="s">
        <v>9072</v>
      </c>
      <c r="C4140" t="s">
        <v>9073</v>
      </c>
      <c r="D4140" t="s">
        <v>595</v>
      </c>
      <c r="E4140" t="s">
        <v>9109</v>
      </c>
      <c r="F4140" t="s">
        <v>9110</v>
      </c>
      <c r="G4140" t="s">
        <v>595</v>
      </c>
      <c r="H4140" t="s">
        <v>9095</v>
      </c>
      <c r="I4140" t="s">
        <v>598</v>
      </c>
      <c r="J4140">
        <v>9587673813.5659199</v>
      </c>
      <c r="K4140">
        <v>4.9000000000000004</v>
      </c>
      <c r="L4140" t="s">
        <v>9081</v>
      </c>
      <c r="M4140" t="s">
        <v>9100</v>
      </c>
    </row>
    <row r="4141" spans="1:13" x14ac:dyDescent="0.4">
      <c r="A4141">
        <v>210001644</v>
      </c>
      <c r="B4141" t="s">
        <v>9072</v>
      </c>
      <c r="C4141" t="s">
        <v>9073</v>
      </c>
      <c r="D4141" t="s">
        <v>595</v>
      </c>
      <c r="E4141" t="s">
        <v>9111</v>
      </c>
      <c r="F4141" t="s">
        <v>9112</v>
      </c>
      <c r="G4141" t="s">
        <v>595</v>
      </c>
      <c r="H4141" t="s">
        <v>9095</v>
      </c>
      <c r="I4141" t="s">
        <v>598</v>
      </c>
      <c r="J4141">
        <v>465837916.24105603</v>
      </c>
      <c r="K4141">
        <v>9.32</v>
      </c>
      <c r="L4141" t="s">
        <v>9096</v>
      </c>
      <c r="M4141" t="s">
        <v>9103</v>
      </c>
    </row>
    <row r="4142" spans="1:13" x14ac:dyDescent="0.4">
      <c r="A4142">
        <v>210001644</v>
      </c>
      <c r="B4142" t="s">
        <v>9072</v>
      </c>
      <c r="C4142" t="s">
        <v>9073</v>
      </c>
      <c r="D4142" t="s">
        <v>595</v>
      </c>
      <c r="E4142" t="s">
        <v>9113</v>
      </c>
      <c r="F4142" t="s">
        <v>9114</v>
      </c>
      <c r="G4142" t="s">
        <v>595</v>
      </c>
      <c r="H4142" t="s">
        <v>9095</v>
      </c>
      <c r="I4142" t="s">
        <v>598</v>
      </c>
      <c r="J4142">
        <v>414103544.99204898</v>
      </c>
      <c r="K4142">
        <v>6.28</v>
      </c>
      <c r="L4142" t="s">
        <v>9081</v>
      </c>
      <c r="M4142" t="s">
        <v>9103</v>
      </c>
    </row>
    <row r="4143" spans="1:13" x14ac:dyDescent="0.4">
      <c r="A4143">
        <v>210001644</v>
      </c>
      <c r="B4143" t="s">
        <v>9072</v>
      </c>
      <c r="C4143" t="s">
        <v>9073</v>
      </c>
      <c r="D4143" t="s">
        <v>595</v>
      </c>
      <c r="E4143" t="s">
        <v>9115</v>
      </c>
      <c r="F4143" t="s">
        <v>9116</v>
      </c>
      <c r="G4143" t="s">
        <v>595</v>
      </c>
      <c r="H4143" t="s">
        <v>9117</v>
      </c>
      <c r="I4143" t="s">
        <v>598</v>
      </c>
      <c r="J4143">
        <v>4082499999.9216199</v>
      </c>
      <c r="K4143">
        <v>3.53</v>
      </c>
      <c r="L4143" t="s">
        <v>9118</v>
      </c>
      <c r="M4143" t="s">
        <v>9119</v>
      </c>
    </row>
    <row r="4144" spans="1:13" x14ac:dyDescent="0.4">
      <c r="A4144">
        <v>210001644</v>
      </c>
      <c r="B4144" t="s">
        <v>9072</v>
      </c>
      <c r="C4144" t="s">
        <v>9073</v>
      </c>
      <c r="D4144" t="s">
        <v>595</v>
      </c>
      <c r="E4144" t="s">
        <v>6171</v>
      </c>
      <c r="F4144" t="s">
        <v>9120</v>
      </c>
      <c r="G4144" t="s">
        <v>595</v>
      </c>
      <c r="H4144" t="s">
        <v>9117</v>
      </c>
      <c r="I4144" t="s">
        <v>598</v>
      </c>
      <c r="J4144">
        <v>5157342066.77598</v>
      </c>
      <c r="K4144">
        <v>4.07</v>
      </c>
      <c r="L4144" t="s">
        <v>9118</v>
      </c>
      <c r="M4144" t="s">
        <v>9121</v>
      </c>
    </row>
    <row r="4145" spans="1:13" x14ac:dyDescent="0.4">
      <c r="A4145">
        <v>210001644</v>
      </c>
      <c r="B4145" t="s">
        <v>9072</v>
      </c>
      <c r="C4145" t="s">
        <v>9073</v>
      </c>
      <c r="D4145" t="s">
        <v>595</v>
      </c>
      <c r="E4145" t="s">
        <v>9122</v>
      </c>
      <c r="F4145" t="s">
        <v>9123</v>
      </c>
      <c r="G4145" t="s">
        <v>595</v>
      </c>
      <c r="H4145" t="s">
        <v>9117</v>
      </c>
      <c r="I4145" t="s">
        <v>598</v>
      </c>
      <c r="J4145">
        <v>4082499999.9216199</v>
      </c>
      <c r="K4145">
        <v>3.53</v>
      </c>
      <c r="L4145" t="s">
        <v>9118</v>
      </c>
      <c r="M4145" t="s">
        <v>9119</v>
      </c>
    </row>
    <row r="4146" spans="1:13" x14ac:dyDescent="0.4">
      <c r="A4146">
        <v>210001644</v>
      </c>
      <c r="B4146" t="s">
        <v>9072</v>
      </c>
      <c r="C4146" t="s">
        <v>9073</v>
      </c>
      <c r="D4146" t="s">
        <v>595</v>
      </c>
      <c r="E4146" t="s">
        <v>6195</v>
      </c>
      <c r="F4146" t="s">
        <v>9124</v>
      </c>
      <c r="G4146" t="s">
        <v>595</v>
      </c>
      <c r="H4146" t="s">
        <v>9117</v>
      </c>
      <c r="I4146" t="s">
        <v>598</v>
      </c>
      <c r="J4146">
        <v>5158153571.77596</v>
      </c>
      <c r="K4146">
        <v>4.22</v>
      </c>
      <c r="L4146" t="s">
        <v>9118</v>
      </c>
      <c r="M4146" t="s">
        <v>9121</v>
      </c>
    </row>
    <row r="4147" spans="1:13" x14ac:dyDescent="0.4">
      <c r="A4147">
        <v>210001644</v>
      </c>
      <c r="B4147" t="s">
        <v>9072</v>
      </c>
      <c r="C4147" t="s">
        <v>9073</v>
      </c>
      <c r="D4147" t="s">
        <v>595</v>
      </c>
      <c r="E4147" t="s">
        <v>9125</v>
      </c>
      <c r="F4147" t="s">
        <v>9126</v>
      </c>
      <c r="G4147" t="s">
        <v>595</v>
      </c>
      <c r="H4147" t="s">
        <v>9127</v>
      </c>
      <c r="I4147" t="s">
        <v>598</v>
      </c>
      <c r="J4147">
        <v>7156249999.8626003</v>
      </c>
      <c r="K4147">
        <v>3.53</v>
      </c>
      <c r="L4147" t="s">
        <v>9128</v>
      </c>
      <c r="M4147" t="s">
        <v>9078</v>
      </c>
    </row>
    <row r="4148" spans="1:13" x14ac:dyDescent="0.4">
      <c r="A4148">
        <v>210001644</v>
      </c>
      <c r="B4148" t="s">
        <v>9072</v>
      </c>
      <c r="C4148" t="s">
        <v>9073</v>
      </c>
      <c r="D4148" t="s">
        <v>595</v>
      </c>
      <c r="E4148" t="s">
        <v>9129</v>
      </c>
      <c r="F4148" t="s">
        <v>9130</v>
      </c>
      <c r="G4148" t="s">
        <v>595</v>
      </c>
      <c r="H4148" t="s">
        <v>9127</v>
      </c>
      <c r="I4148" t="s">
        <v>598</v>
      </c>
      <c r="J4148">
        <v>7156249999.8626003</v>
      </c>
      <c r="K4148">
        <v>3.53</v>
      </c>
      <c r="L4148" t="s">
        <v>9128</v>
      </c>
      <c r="M4148" t="s">
        <v>9078</v>
      </c>
    </row>
    <row r="4149" spans="1:13" x14ac:dyDescent="0.4">
      <c r="A4149">
        <v>210001644</v>
      </c>
      <c r="B4149" t="s">
        <v>9072</v>
      </c>
      <c r="C4149" t="s">
        <v>9073</v>
      </c>
      <c r="D4149" t="s">
        <v>595</v>
      </c>
      <c r="E4149" t="s">
        <v>9131</v>
      </c>
      <c r="F4149" t="s">
        <v>9132</v>
      </c>
      <c r="G4149" t="s">
        <v>595</v>
      </c>
      <c r="H4149" t="s">
        <v>9133</v>
      </c>
      <c r="I4149" t="s">
        <v>598</v>
      </c>
      <c r="J4149">
        <v>3202592667.4385099</v>
      </c>
      <c r="K4149">
        <v>4.21</v>
      </c>
      <c r="L4149" t="s">
        <v>9134</v>
      </c>
      <c r="M4149" t="s">
        <v>7798</v>
      </c>
    </row>
    <row r="4150" spans="1:13" x14ac:dyDescent="0.4">
      <c r="A4150">
        <v>210001644</v>
      </c>
      <c r="B4150" t="s">
        <v>9072</v>
      </c>
      <c r="C4150" t="s">
        <v>9073</v>
      </c>
      <c r="D4150" t="s">
        <v>595</v>
      </c>
      <c r="E4150" t="s">
        <v>9135</v>
      </c>
      <c r="F4150" t="s">
        <v>9136</v>
      </c>
      <c r="G4150" t="s">
        <v>595</v>
      </c>
      <c r="H4150" t="s">
        <v>9133</v>
      </c>
      <c r="I4150" t="s">
        <v>598</v>
      </c>
      <c r="J4150">
        <v>4921874999.9055004</v>
      </c>
      <c r="K4150">
        <v>4.07</v>
      </c>
      <c r="L4150" t="s">
        <v>9134</v>
      </c>
      <c r="M4150" t="s">
        <v>9137</v>
      </c>
    </row>
    <row r="4151" spans="1:13" x14ac:dyDescent="0.4">
      <c r="A4151">
        <v>210001644</v>
      </c>
      <c r="B4151" t="s">
        <v>9072</v>
      </c>
      <c r="C4151" t="s">
        <v>9073</v>
      </c>
      <c r="D4151" t="s">
        <v>595</v>
      </c>
      <c r="E4151" t="s">
        <v>9138</v>
      </c>
      <c r="F4151" t="s">
        <v>9139</v>
      </c>
      <c r="G4151" t="s">
        <v>595</v>
      </c>
      <c r="H4151" t="s">
        <v>9133</v>
      </c>
      <c r="I4151" t="s">
        <v>598</v>
      </c>
      <c r="J4151">
        <v>179720951.24654901</v>
      </c>
      <c r="K4151">
        <v>4.21</v>
      </c>
      <c r="L4151" t="s">
        <v>3810</v>
      </c>
      <c r="M4151" t="s">
        <v>9103</v>
      </c>
    </row>
    <row r="4152" spans="1:13" x14ac:dyDescent="0.4">
      <c r="A4152">
        <v>210001644</v>
      </c>
      <c r="B4152" t="s">
        <v>9072</v>
      </c>
      <c r="C4152" t="s">
        <v>9073</v>
      </c>
      <c r="D4152" t="s">
        <v>595</v>
      </c>
      <c r="E4152" t="s">
        <v>9140</v>
      </c>
      <c r="F4152" t="s">
        <v>9141</v>
      </c>
      <c r="G4152" t="s">
        <v>595</v>
      </c>
      <c r="H4152" t="s">
        <v>9133</v>
      </c>
      <c r="I4152" t="s">
        <v>598</v>
      </c>
      <c r="J4152">
        <v>3206494191.1884398</v>
      </c>
      <c r="K4152">
        <v>4.51</v>
      </c>
      <c r="L4152" t="s">
        <v>9134</v>
      </c>
      <c r="M4152" t="s">
        <v>7798</v>
      </c>
    </row>
    <row r="4153" spans="1:13" x14ac:dyDescent="0.4">
      <c r="A4153">
        <v>210001644</v>
      </c>
      <c r="B4153" t="s">
        <v>9072</v>
      </c>
      <c r="C4153" t="s">
        <v>9073</v>
      </c>
      <c r="D4153" t="s">
        <v>595</v>
      </c>
      <c r="E4153" t="s">
        <v>9142</v>
      </c>
      <c r="F4153" t="s">
        <v>9143</v>
      </c>
      <c r="G4153" t="s">
        <v>595</v>
      </c>
      <c r="H4153" t="s">
        <v>9133</v>
      </c>
      <c r="I4153" t="s">
        <v>598</v>
      </c>
      <c r="J4153">
        <v>4921874999.9055004</v>
      </c>
      <c r="K4153">
        <v>4.07</v>
      </c>
      <c r="L4153" t="s">
        <v>9134</v>
      </c>
      <c r="M4153" t="s">
        <v>9137</v>
      </c>
    </row>
    <row r="4154" spans="1:13" x14ac:dyDescent="0.4">
      <c r="A4154">
        <v>210001644</v>
      </c>
      <c r="B4154" t="s">
        <v>9072</v>
      </c>
      <c r="C4154" t="s">
        <v>9073</v>
      </c>
      <c r="D4154" t="s">
        <v>595</v>
      </c>
      <c r="E4154" t="s">
        <v>9144</v>
      </c>
      <c r="F4154" t="s">
        <v>9145</v>
      </c>
      <c r="G4154" t="s">
        <v>595</v>
      </c>
      <c r="H4154" t="s">
        <v>9133</v>
      </c>
      <c r="I4154" t="s">
        <v>598</v>
      </c>
      <c r="J4154">
        <v>179957909.37154499</v>
      </c>
      <c r="K4154">
        <v>5</v>
      </c>
      <c r="L4154" t="s">
        <v>3810</v>
      </c>
      <c r="M4154" t="s">
        <v>9103</v>
      </c>
    </row>
    <row r="4155" spans="1:13" x14ac:dyDescent="0.4">
      <c r="A4155">
        <v>210001644</v>
      </c>
      <c r="B4155" t="s">
        <v>9072</v>
      </c>
      <c r="C4155" t="s">
        <v>9073</v>
      </c>
      <c r="D4155" t="s">
        <v>595</v>
      </c>
      <c r="E4155" t="s">
        <v>9146</v>
      </c>
      <c r="F4155" t="s">
        <v>9147</v>
      </c>
      <c r="G4155" t="s">
        <v>595</v>
      </c>
      <c r="H4155" t="s">
        <v>9148</v>
      </c>
      <c r="I4155" t="s">
        <v>598</v>
      </c>
      <c r="J4155">
        <v>7673121563.6026802</v>
      </c>
      <c r="K4155">
        <v>3.91</v>
      </c>
      <c r="L4155" t="s">
        <v>9149</v>
      </c>
      <c r="M4155" t="s">
        <v>9150</v>
      </c>
    </row>
    <row r="4156" spans="1:13" x14ac:dyDescent="0.4">
      <c r="A4156">
        <v>210001644</v>
      </c>
      <c r="B4156" t="s">
        <v>9072</v>
      </c>
      <c r="C4156" t="s">
        <v>9073</v>
      </c>
      <c r="D4156" t="s">
        <v>595</v>
      </c>
      <c r="E4156" t="s">
        <v>9151</v>
      </c>
      <c r="F4156" t="s">
        <v>9152</v>
      </c>
      <c r="G4156" t="s">
        <v>595</v>
      </c>
      <c r="H4156" t="s">
        <v>9148</v>
      </c>
      <c r="I4156" t="s">
        <v>598</v>
      </c>
      <c r="J4156">
        <v>7675243441.1026402</v>
      </c>
      <c r="K4156">
        <v>4.09</v>
      </c>
      <c r="L4156" t="s">
        <v>9149</v>
      </c>
      <c r="M4156" t="s">
        <v>9150</v>
      </c>
    </row>
    <row r="4157" spans="1:13" x14ac:dyDescent="0.4">
      <c r="A4157">
        <v>210001644</v>
      </c>
      <c r="B4157" t="s">
        <v>9072</v>
      </c>
      <c r="C4157" t="s">
        <v>9073</v>
      </c>
      <c r="D4157" t="s">
        <v>595</v>
      </c>
      <c r="E4157" t="s">
        <v>9153</v>
      </c>
      <c r="F4157" t="s">
        <v>9154</v>
      </c>
      <c r="G4157" t="s">
        <v>595</v>
      </c>
      <c r="H4157" t="s">
        <v>9155</v>
      </c>
      <c r="I4157" t="s">
        <v>598</v>
      </c>
      <c r="J4157">
        <v>5065521357.4027395</v>
      </c>
      <c r="K4157">
        <v>4.05</v>
      </c>
      <c r="L4157" t="s">
        <v>9156</v>
      </c>
      <c r="M4157" t="s">
        <v>9157</v>
      </c>
    </row>
    <row r="4158" spans="1:13" x14ac:dyDescent="0.4">
      <c r="A4158">
        <v>210001644</v>
      </c>
      <c r="B4158" t="s">
        <v>9072</v>
      </c>
      <c r="C4158" t="s">
        <v>9073</v>
      </c>
      <c r="D4158" t="s">
        <v>595</v>
      </c>
      <c r="E4158" t="s">
        <v>9158</v>
      </c>
      <c r="F4158" t="s">
        <v>9159</v>
      </c>
      <c r="G4158" t="s">
        <v>595</v>
      </c>
      <c r="H4158" t="s">
        <v>9155</v>
      </c>
      <c r="I4158" t="s">
        <v>598</v>
      </c>
      <c r="J4158">
        <v>475703576.24086702</v>
      </c>
      <c r="K4158">
        <v>4.05</v>
      </c>
      <c r="L4158" t="s">
        <v>9160</v>
      </c>
      <c r="M4158" t="s">
        <v>9161</v>
      </c>
    </row>
    <row r="4159" spans="1:13" x14ac:dyDescent="0.4">
      <c r="A4159">
        <v>210001644</v>
      </c>
      <c r="B4159" t="s">
        <v>9072</v>
      </c>
      <c r="C4159" t="s">
        <v>9073</v>
      </c>
      <c r="D4159" t="s">
        <v>595</v>
      </c>
      <c r="E4159" t="s">
        <v>9162</v>
      </c>
      <c r="F4159" t="s">
        <v>9163</v>
      </c>
      <c r="G4159" t="s">
        <v>595</v>
      </c>
      <c r="H4159" t="s">
        <v>9155</v>
      </c>
      <c r="I4159" t="s">
        <v>598</v>
      </c>
      <c r="J4159">
        <v>5085126413.0273705</v>
      </c>
      <c r="K4159">
        <v>4.8499999999999996</v>
      </c>
      <c r="L4159" t="s">
        <v>9156</v>
      </c>
      <c r="M4159" t="s">
        <v>9157</v>
      </c>
    </row>
    <row r="4160" spans="1:13" x14ac:dyDescent="0.4">
      <c r="A4160">
        <v>210001644</v>
      </c>
      <c r="B4160" t="s">
        <v>9072</v>
      </c>
      <c r="C4160" t="s">
        <v>9073</v>
      </c>
      <c r="D4160" t="s">
        <v>595</v>
      </c>
      <c r="E4160" t="s">
        <v>9164</v>
      </c>
      <c r="F4160" t="s">
        <v>9165</v>
      </c>
      <c r="G4160" t="s">
        <v>595</v>
      </c>
      <c r="H4160" t="s">
        <v>9155</v>
      </c>
      <c r="I4160" t="s">
        <v>598</v>
      </c>
      <c r="J4160">
        <v>475915089.99086201</v>
      </c>
      <c r="K4160">
        <v>3.69</v>
      </c>
      <c r="L4160" t="s">
        <v>9156</v>
      </c>
      <c r="M4160" t="s">
        <v>9161</v>
      </c>
    </row>
    <row r="4161" spans="1:13" x14ac:dyDescent="0.4">
      <c r="A4161">
        <v>210001644</v>
      </c>
      <c r="B4161" t="s">
        <v>9072</v>
      </c>
      <c r="C4161" t="s">
        <v>9073</v>
      </c>
      <c r="D4161" t="s">
        <v>595</v>
      </c>
      <c r="E4161" t="s">
        <v>9166</v>
      </c>
      <c r="F4161" t="s">
        <v>9167</v>
      </c>
      <c r="G4161" t="s">
        <v>595</v>
      </c>
      <c r="H4161" t="s">
        <v>9155</v>
      </c>
      <c r="I4161" t="s">
        <v>598</v>
      </c>
      <c r="J4161">
        <v>1543218654.9703701</v>
      </c>
      <c r="K4161">
        <v>4.05</v>
      </c>
      <c r="L4161" t="s">
        <v>9168</v>
      </c>
      <c r="M4161" t="s">
        <v>9169</v>
      </c>
    </row>
    <row r="4162" spans="1:13" x14ac:dyDescent="0.4">
      <c r="A4162">
        <v>210001644</v>
      </c>
      <c r="B4162" t="s">
        <v>9072</v>
      </c>
      <c r="C4162" t="s">
        <v>9073</v>
      </c>
      <c r="D4162" t="s">
        <v>595</v>
      </c>
      <c r="E4162" t="s">
        <v>9170</v>
      </c>
      <c r="F4162" t="s">
        <v>9171</v>
      </c>
      <c r="G4162" t="s">
        <v>595</v>
      </c>
      <c r="H4162" t="s">
        <v>9155</v>
      </c>
      <c r="I4162" t="s">
        <v>598</v>
      </c>
      <c r="J4162">
        <v>1542913215.5953801</v>
      </c>
      <c r="K4162">
        <v>3.94</v>
      </c>
      <c r="L4162" t="s">
        <v>9168</v>
      </c>
      <c r="M4162" t="s">
        <v>9169</v>
      </c>
    </row>
    <row r="4163" spans="1:13" x14ac:dyDescent="0.4">
      <c r="A4163">
        <v>210001644</v>
      </c>
      <c r="B4163" t="s">
        <v>9072</v>
      </c>
      <c r="C4163" t="s">
        <v>9073</v>
      </c>
      <c r="D4163" t="s">
        <v>595</v>
      </c>
      <c r="E4163" t="s">
        <v>9172</v>
      </c>
      <c r="F4163" t="s">
        <v>9173</v>
      </c>
      <c r="G4163" t="s">
        <v>595</v>
      </c>
      <c r="H4163" t="s">
        <v>9155</v>
      </c>
      <c r="I4163" t="s">
        <v>598</v>
      </c>
      <c r="J4163">
        <v>3828666091.1764898</v>
      </c>
      <c r="K4163">
        <v>4.05</v>
      </c>
      <c r="L4163" t="s">
        <v>9174</v>
      </c>
      <c r="M4163" t="s">
        <v>9175</v>
      </c>
    </row>
    <row r="4164" spans="1:13" x14ac:dyDescent="0.4">
      <c r="A4164">
        <v>210001644</v>
      </c>
      <c r="B4164" t="s">
        <v>9072</v>
      </c>
      <c r="C4164" t="s">
        <v>9073</v>
      </c>
      <c r="D4164" t="s">
        <v>595</v>
      </c>
      <c r="E4164" t="s">
        <v>9176</v>
      </c>
      <c r="F4164" t="s">
        <v>9177</v>
      </c>
      <c r="G4164" t="s">
        <v>595</v>
      </c>
      <c r="H4164" t="s">
        <v>9155</v>
      </c>
      <c r="I4164" t="s">
        <v>598</v>
      </c>
      <c r="J4164">
        <v>368273729.36792898</v>
      </c>
      <c r="K4164">
        <v>4.05</v>
      </c>
      <c r="L4164" t="s">
        <v>9081</v>
      </c>
      <c r="M4164" t="s">
        <v>9178</v>
      </c>
    </row>
    <row r="4165" spans="1:13" x14ac:dyDescent="0.4">
      <c r="A4165">
        <v>210001644</v>
      </c>
      <c r="B4165" t="s">
        <v>9072</v>
      </c>
      <c r="C4165" t="s">
        <v>9073</v>
      </c>
      <c r="D4165" t="s">
        <v>595</v>
      </c>
      <c r="E4165" t="s">
        <v>9179</v>
      </c>
      <c r="F4165" t="s">
        <v>9180</v>
      </c>
      <c r="G4165" t="s">
        <v>595</v>
      </c>
      <c r="H4165" t="s">
        <v>9155</v>
      </c>
      <c r="I4165" t="s">
        <v>598</v>
      </c>
      <c r="J4165">
        <v>3831041898.6764398</v>
      </c>
      <c r="K4165">
        <v>4.28</v>
      </c>
      <c r="L4165" t="s">
        <v>9174</v>
      </c>
      <c r="M4165" t="s">
        <v>9175</v>
      </c>
    </row>
    <row r="4166" spans="1:13" x14ac:dyDescent="0.4">
      <c r="A4166">
        <v>210001644</v>
      </c>
      <c r="B4166" t="s">
        <v>9072</v>
      </c>
      <c r="C4166" t="s">
        <v>9073</v>
      </c>
      <c r="D4166" t="s">
        <v>595</v>
      </c>
      <c r="E4166" t="s">
        <v>9181</v>
      </c>
      <c r="F4166" t="s">
        <v>9182</v>
      </c>
      <c r="G4166" t="s">
        <v>595</v>
      </c>
      <c r="H4166" t="s">
        <v>9155</v>
      </c>
      <c r="I4166" t="s">
        <v>598</v>
      </c>
      <c r="J4166">
        <v>361053715.61806798</v>
      </c>
      <c r="K4166">
        <v>9.6</v>
      </c>
      <c r="L4166" t="s">
        <v>9183</v>
      </c>
      <c r="M4166" t="s">
        <v>9178</v>
      </c>
    </row>
    <row r="4167" spans="1:13" x14ac:dyDescent="0.4">
      <c r="A4167">
        <v>210001644</v>
      </c>
      <c r="B4167" t="s">
        <v>9072</v>
      </c>
      <c r="C4167" t="s">
        <v>9073</v>
      </c>
      <c r="D4167" t="s">
        <v>595</v>
      </c>
      <c r="E4167" t="s">
        <v>9184</v>
      </c>
      <c r="F4167" t="s">
        <v>9185</v>
      </c>
      <c r="G4167" t="s">
        <v>595</v>
      </c>
      <c r="H4167" t="s">
        <v>9155</v>
      </c>
      <c r="I4167" t="s">
        <v>598</v>
      </c>
      <c r="J4167">
        <v>2553938135.5759602</v>
      </c>
      <c r="K4167">
        <v>4.05</v>
      </c>
      <c r="L4167" t="s">
        <v>9186</v>
      </c>
      <c r="M4167" t="s">
        <v>9187</v>
      </c>
    </row>
    <row r="4168" spans="1:13" x14ac:dyDescent="0.4">
      <c r="A4168">
        <v>210001644</v>
      </c>
      <c r="B4168" t="s">
        <v>9072</v>
      </c>
      <c r="C4168" t="s">
        <v>9073</v>
      </c>
      <c r="D4168" t="s">
        <v>595</v>
      </c>
      <c r="E4168" t="s">
        <v>9188</v>
      </c>
      <c r="F4168" t="s">
        <v>9189</v>
      </c>
      <c r="G4168" t="s">
        <v>595</v>
      </c>
      <c r="H4168" t="s">
        <v>9155</v>
      </c>
      <c r="I4168" t="s">
        <v>598</v>
      </c>
      <c r="J4168">
        <v>229943411.24558499</v>
      </c>
      <c r="K4168">
        <v>4.05</v>
      </c>
      <c r="L4168" t="s">
        <v>9190</v>
      </c>
      <c r="M4168" t="s">
        <v>9178</v>
      </c>
    </row>
    <row r="4169" spans="1:13" x14ac:dyDescent="0.4">
      <c r="A4169">
        <v>210001644</v>
      </c>
      <c r="B4169" t="s">
        <v>9072</v>
      </c>
      <c r="C4169" t="s">
        <v>9073</v>
      </c>
      <c r="D4169" t="s">
        <v>595</v>
      </c>
      <c r="E4169" t="s">
        <v>9191</v>
      </c>
      <c r="F4169" t="s">
        <v>9192</v>
      </c>
      <c r="G4169" t="s">
        <v>595</v>
      </c>
      <c r="H4169" t="s">
        <v>9155</v>
      </c>
      <c r="I4169" t="s">
        <v>598</v>
      </c>
      <c r="J4169">
        <v>2561882942.45081</v>
      </c>
      <c r="K4169">
        <v>4.91</v>
      </c>
      <c r="L4169" t="s">
        <v>9186</v>
      </c>
      <c r="M4169" t="s">
        <v>9187</v>
      </c>
    </row>
    <row r="4170" spans="1:13" x14ac:dyDescent="0.4">
      <c r="A4170">
        <v>210001644</v>
      </c>
      <c r="B4170" t="s">
        <v>9072</v>
      </c>
      <c r="C4170" t="s">
        <v>9073</v>
      </c>
      <c r="D4170" t="s">
        <v>595</v>
      </c>
      <c r="E4170" t="s">
        <v>9193</v>
      </c>
      <c r="F4170" t="s">
        <v>9194</v>
      </c>
      <c r="G4170" t="s">
        <v>595</v>
      </c>
      <c r="H4170" t="s">
        <v>9155</v>
      </c>
      <c r="I4170" t="s">
        <v>598</v>
      </c>
      <c r="J4170">
        <v>217889287.49581701</v>
      </c>
      <c r="K4170">
        <v>10.55</v>
      </c>
      <c r="L4170" t="s">
        <v>9195</v>
      </c>
      <c r="M4170" t="s">
        <v>9178</v>
      </c>
    </row>
    <row r="4171" spans="1:13" x14ac:dyDescent="0.4">
      <c r="A4171">
        <v>210001644</v>
      </c>
      <c r="B4171" t="s">
        <v>9072</v>
      </c>
      <c r="C4171" t="s">
        <v>9073</v>
      </c>
      <c r="D4171" t="s">
        <v>2775</v>
      </c>
      <c r="E4171" t="s">
        <v>9196</v>
      </c>
      <c r="F4171" t="s">
        <v>9197</v>
      </c>
      <c r="G4171" t="s">
        <v>2775</v>
      </c>
      <c r="H4171" t="s">
        <v>9197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9072</v>
      </c>
      <c r="C4172" t="s">
        <v>9073</v>
      </c>
      <c r="D4172" t="s">
        <v>2775</v>
      </c>
      <c r="E4172" t="s">
        <v>9198</v>
      </c>
      <c r="F4172" t="s">
        <v>9199</v>
      </c>
      <c r="G4172" t="s">
        <v>2775</v>
      </c>
      <c r="H4172" t="s">
        <v>9199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9072</v>
      </c>
      <c r="C4173" t="s">
        <v>9073</v>
      </c>
      <c r="D4173" t="s">
        <v>2775</v>
      </c>
      <c r="E4173" t="s">
        <v>9200</v>
      </c>
      <c r="F4173" t="s">
        <v>9095</v>
      </c>
      <c r="G4173" t="s">
        <v>2775</v>
      </c>
      <c r="H4173" t="s">
        <v>9095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9072</v>
      </c>
      <c r="C4174" t="s">
        <v>9073</v>
      </c>
      <c r="D4174" t="s">
        <v>2775</v>
      </c>
      <c r="E4174" t="s">
        <v>9201</v>
      </c>
      <c r="F4174" t="s">
        <v>9202</v>
      </c>
      <c r="G4174" t="s">
        <v>2775</v>
      </c>
      <c r="H4174" t="s">
        <v>9202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9072</v>
      </c>
      <c r="C4175" t="s">
        <v>9073</v>
      </c>
      <c r="D4175" t="s">
        <v>2775</v>
      </c>
      <c r="E4175" t="s">
        <v>9203</v>
      </c>
      <c r="F4175" t="s">
        <v>9204</v>
      </c>
      <c r="G4175" t="s">
        <v>2775</v>
      </c>
      <c r="H4175" t="s">
        <v>9204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9072</v>
      </c>
      <c r="C4176" t="s">
        <v>9073</v>
      </c>
      <c r="D4176" t="s">
        <v>2775</v>
      </c>
      <c r="E4176" t="s">
        <v>9205</v>
      </c>
      <c r="F4176" t="s">
        <v>9206</v>
      </c>
      <c r="G4176" t="s">
        <v>2775</v>
      </c>
      <c r="H4176" t="s">
        <v>9207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9072</v>
      </c>
      <c r="C4177" t="s">
        <v>9073</v>
      </c>
      <c r="D4177" t="s">
        <v>2775</v>
      </c>
      <c r="E4177" t="s">
        <v>9208</v>
      </c>
      <c r="F4177" t="s">
        <v>9209</v>
      </c>
      <c r="G4177" t="s">
        <v>2775</v>
      </c>
      <c r="H4177" t="s">
        <v>9210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9211</v>
      </c>
      <c r="C4178" t="s">
        <v>9212</v>
      </c>
      <c r="D4178" t="s">
        <v>595</v>
      </c>
      <c r="E4178" t="s">
        <v>9213</v>
      </c>
      <c r="F4178" t="s">
        <v>9214</v>
      </c>
      <c r="G4178" t="s">
        <v>595</v>
      </c>
      <c r="H4178" t="s">
        <v>9215</v>
      </c>
      <c r="I4178" t="s">
        <v>598</v>
      </c>
      <c r="J4178">
        <v>111712442400</v>
      </c>
      <c r="K4178">
        <v>6.1</v>
      </c>
      <c r="L4178" t="s">
        <v>9216</v>
      </c>
      <c r="M4178" t="s">
        <v>9217</v>
      </c>
    </row>
    <row r="4179" spans="1:13" x14ac:dyDescent="0.4">
      <c r="A4179">
        <v>210001679</v>
      </c>
      <c r="B4179" t="s">
        <v>9211</v>
      </c>
      <c r="C4179" t="s">
        <v>9212</v>
      </c>
      <c r="D4179" t="s">
        <v>595</v>
      </c>
      <c r="E4179" t="s">
        <v>9218</v>
      </c>
      <c r="F4179" t="s">
        <v>9219</v>
      </c>
      <c r="G4179" t="s">
        <v>595</v>
      </c>
      <c r="H4179" t="s">
        <v>9215</v>
      </c>
      <c r="I4179" t="s">
        <v>598</v>
      </c>
      <c r="J4179">
        <v>135147051000</v>
      </c>
      <c r="K4179">
        <v>6.4</v>
      </c>
      <c r="L4179" t="s">
        <v>9216</v>
      </c>
      <c r="M4179" t="s">
        <v>9217</v>
      </c>
    </row>
    <row r="4180" spans="1:13" x14ac:dyDescent="0.4">
      <c r="A4180">
        <v>210001679</v>
      </c>
      <c r="B4180" t="s">
        <v>9211</v>
      </c>
      <c r="C4180" t="s">
        <v>9212</v>
      </c>
      <c r="D4180" t="s">
        <v>595</v>
      </c>
      <c r="E4180" t="s">
        <v>9220</v>
      </c>
      <c r="F4180" t="s">
        <v>9221</v>
      </c>
      <c r="G4180" t="s">
        <v>595</v>
      </c>
      <c r="H4180" t="s">
        <v>9215</v>
      </c>
      <c r="I4180" t="s">
        <v>598</v>
      </c>
      <c r="J4180">
        <v>52114500000</v>
      </c>
      <c r="K4180">
        <v>12</v>
      </c>
      <c r="L4180" t="s">
        <v>9222</v>
      </c>
      <c r="M4180" t="s">
        <v>9217</v>
      </c>
    </row>
    <row r="4181" spans="1:13" x14ac:dyDescent="0.4">
      <c r="A4181">
        <v>210001679</v>
      </c>
      <c r="B4181" t="s">
        <v>9211</v>
      </c>
      <c r="C4181" t="s">
        <v>9212</v>
      </c>
      <c r="D4181" t="s">
        <v>595</v>
      </c>
      <c r="E4181" t="s">
        <v>9223</v>
      </c>
      <c r="F4181" t="s">
        <v>9224</v>
      </c>
      <c r="G4181" t="s">
        <v>595</v>
      </c>
      <c r="H4181" t="s">
        <v>9215</v>
      </c>
      <c r="I4181" t="s">
        <v>598</v>
      </c>
      <c r="J4181">
        <v>10457100000</v>
      </c>
      <c r="K4181">
        <v>12</v>
      </c>
      <c r="L4181" t="s">
        <v>9222</v>
      </c>
      <c r="M4181" t="s">
        <v>9217</v>
      </c>
    </row>
    <row r="4182" spans="1:13" x14ac:dyDescent="0.4">
      <c r="A4182">
        <v>210001679</v>
      </c>
      <c r="B4182" t="s">
        <v>9211</v>
      </c>
      <c r="C4182" t="s">
        <v>9212</v>
      </c>
      <c r="D4182" t="s">
        <v>2775</v>
      </c>
      <c r="E4182" t="s">
        <v>9225</v>
      </c>
      <c r="F4182" t="s">
        <v>9226</v>
      </c>
      <c r="G4182" t="s">
        <v>2775</v>
      </c>
      <c r="H4182" t="s">
        <v>9226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9227</v>
      </c>
      <c r="D4183" t="s">
        <v>595</v>
      </c>
      <c r="E4183" t="s">
        <v>9228</v>
      </c>
      <c r="F4183" t="s">
        <v>9229</v>
      </c>
      <c r="G4183" t="s">
        <v>595</v>
      </c>
      <c r="H4183" t="s">
        <v>9229</v>
      </c>
      <c r="I4183" t="s">
        <v>733</v>
      </c>
      <c r="J4183">
        <v>1430767248.2025919</v>
      </c>
      <c r="K4183">
        <v>8.6519999999999992</v>
      </c>
      <c r="L4183" t="s">
        <v>9230</v>
      </c>
      <c r="M4183" t="s">
        <v>3992</v>
      </c>
    </row>
    <row r="4184" spans="1:13" x14ac:dyDescent="0.4">
      <c r="A4184">
        <v>210001690</v>
      </c>
      <c r="B4184" t="s">
        <v>2263</v>
      </c>
      <c r="C4184" t="s">
        <v>9227</v>
      </c>
      <c r="D4184" t="s">
        <v>595</v>
      </c>
      <c r="E4184" t="s">
        <v>9231</v>
      </c>
      <c r="F4184" t="s">
        <v>9232</v>
      </c>
      <c r="G4184" t="s">
        <v>595</v>
      </c>
      <c r="H4184" t="s">
        <v>9232</v>
      </c>
      <c r="I4184" t="s">
        <v>733</v>
      </c>
      <c r="J4184">
        <v>6273808505.0768318</v>
      </c>
      <c r="K4184">
        <v>9.6519999999999992</v>
      </c>
      <c r="L4184" t="s">
        <v>9233</v>
      </c>
      <c r="M4184" t="s">
        <v>9234</v>
      </c>
    </row>
    <row r="4185" spans="1:13" x14ac:dyDescent="0.4">
      <c r="A4185">
        <v>210001690</v>
      </c>
      <c r="B4185" t="s">
        <v>2263</v>
      </c>
      <c r="C4185" t="s">
        <v>9227</v>
      </c>
      <c r="D4185" t="s">
        <v>595</v>
      </c>
      <c r="E4185" t="s">
        <v>9235</v>
      </c>
      <c r="F4185" t="s">
        <v>9236</v>
      </c>
      <c r="G4185" t="s">
        <v>595</v>
      </c>
      <c r="H4185" t="s">
        <v>9236</v>
      </c>
      <c r="I4185" t="s">
        <v>733</v>
      </c>
      <c r="J4185">
        <v>6487904786.2587242</v>
      </c>
      <c r="K4185">
        <v>8.6519999999999992</v>
      </c>
      <c r="L4185" t="s">
        <v>9237</v>
      </c>
      <c r="M4185" t="s">
        <v>9238</v>
      </c>
    </row>
    <row r="4186" spans="1:13" x14ac:dyDescent="0.4">
      <c r="A4186">
        <v>210001690</v>
      </c>
      <c r="B4186" t="s">
        <v>2263</v>
      </c>
      <c r="C4186" t="s">
        <v>9227</v>
      </c>
      <c r="D4186" t="s">
        <v>595</v>
      </c>
      <c r="E4186" t="s">
        <v>9239</v>
      </c>
      <c r="F4186" t="s">
        <v>9240</v>
      </c>
      <c r="G4186" t="s">
        <v>595</v>
      </c>
      <c r="H4186" t="s">
        <v>9240</v>
      </c>
      <c r="I4186" t="s">
        <v>733</v>
      </c>
      <c r="J4186">
        <v>3901496390.1897869</v>
      </c>
      <c r="K4186">
        <v>8.9019999999999992</v>
      </c>
      <c r="L4186" t="s">
        <v>9241</v>
      </c>
      <c r="M4186" t="s">
        <v>9242</v>
      </c>
    </row>
    <row r="4187" spans="1:13" x14ac:dyDescent="0.4">
      <c r="A4187">
        <v>210001690</v>
      </c>
      <c r="B4187" t="s">
        <v>2263</v>
      </c>
      <c r="C4187" t="s">
        <v>9227</v>
      </c>
      <c r="D4187" t="s">
        <v>595</v>
      </c>
      <c r="E4187" t="s">
        <v>9243</v>
      </c>
      <c r="F4187" t="s">
        <v>9244</v>
      </c>
      <c r="G4187" t="s">
        <v>595</v>
      </c>
      <c r="H4187" t="s">
        <v>9244</v>
      </c>
      <c r="I4187" t="s">
        <v>733</v>
      </c>
      <c r="J4187">
        <v>4187453309.4689169</v>
      </c>
      <c r="K4187">
        <v>8.6519999999999992</v>
      </c>
      <c r="L4187" t="s">
        <v>9245</v>
      </c>
      <c r="M4187" t="s">
        <v>9246</v>
      </c>
    </row>
    <row r="4188" spans="1:13" x14ac:dyDescent="0.4">
      <c r="A4188">
        <v>210001690</v>
      </c>
      <c r="B4188" t="s">
        <v>2263</v>
      </c>
      <c r="C4188" t="s">
        <v>9227</v>
      </c>
      <c r="D4188" t="s">
        <v>595</v>
      </c>
      <c r="E4188" t="s">
        <v>9247</v>
      </c>
      <c r="F4188" t="s">
        <v>9248</v>
      </c>
      <c r="G4188" t="s">
        <v>595</v>
      </c>
      <c r="H4188" t="s">
        <v>9248</v>
      </c>
      <c r="I4188" t="s">
        <v>733</v>
      </c>
      <c r="J4188">
        <v>1625391742.8039229</v>
      </c>
      <c r="K4188">
        <v>8.4019999999999992</v>
      </c>
      <c r="L4188" t="s">
        <v>9249</v>
      </c>
      <c r="M4188" t="s">
        <v>9250</v>
      </c>
    </row>
    <row r="4189" spans="1:13" x14ac:dyDescent="0.4">
      <c r="A4189">
        <v>210001690</v>
      </c>
      <c r="B4189" t="s">
        <v>2263</v>
      </c>
      <c r="C4189" t="s">
        <v>9227</v>
      </c>
      <c r="D4189" t="s">
        <v>595</v>
      </c>
      <c r="E4189" t="s">
        <v>9251</v>
      </c>
      <c r="F4189" t="s">
        <v>9252</v>
      </c>
      <c r="G4189" t="s">
        <v>595</v>
      </c>
      <c r="H4189" t="s">
        <v>9252</v>
      </c>
      <c r="I4189" t="s">
        <v>733</v>
      </c>
      <c r="J4189">
        <v>4975859734.9704695</v>
      </c>
      <c r="K4189">
        <v>8.1519999999999992</v>
      </c>
      <c r="L4189" t="s">
        <v>9253</v>
      </c>
      <c r="M4189" t="s">
        <v>9254</v>
      </c>
    </row>
    <row r="4190" spans="1:13" x14ac:dyDescent="0.4">
      <c r="A4190">
        <v>210001690</v>
      </c>
      <c r="B4190" t="s">
        <v>2263</v>
      </c>
      <c r="C4190" t="s">
        <v>9227</v>
      </c>
      <c r="D4190" t="s">
        <v>595</v>
      </c>
      <c r="E4190" t="s">
        <v>9255</v>
      </c>
      <c r="F4190" t="s">
        <v>9256</v>
      </c>
      <c r="G4190" t="s">
        <v>595</v>
      </c>
      <c r="H4190" t="s">
        <v>9256</v>
      </c>
      <c r="I4190" t="s">
        <v>733</v>
      </c>
      <c r="J4190">
        <v>1415359389.0714431</v>
      </c>
      <c r="K4190">
        <v>9.4019999999999992</v>
      </c>
      <c r="L4190" t="s">
        <v>2968</v>
      </c>
      <c r="M4190" t="s">
        <v>9257</v>
      </c>
    </row>
    <row r="4191" spans="1:13" x14ac:dyDescent="0.4">
      <c r="A4191">
        <v>210001690</v>
      </c>
      <c r="B4191" t="s">
        <v>2263</v>
      </c>
      <c r="C4191" t="s">
        <v>9227</v>
      </c>
      <c r="D4191" t="s">
        <v>595</v>
      </c>
      <c r="E4191" t="s">
        <v>9258</v>
      </c>
      <c r="F4191" t="s">
        <v>9259</v>
      </c>
      <c r="G4191" t="s">
        <v>595</v>
      </c>
      <c r="H4191" t="s">
        <v>9260</v>
      </c>
      <c r="I4191" t="s">
        <v>733</v>
      </c>
      <c r="J4191">
        <v>630883456.55348861</v>
      </c>
      <c r="K4191">
        <v>8.6519999999999992</v>
      </c>
      <c r="L4191" t="s">
        <v>9261</v>
      </c>
      <c r="M4191" t="s">
        <v>9262</v>
      </c>
    </row>
    <row r="4192" spans="1:13" x14ac:dyDescent="0.4">
      <c r="A4192">
        <v>210001690</v>
      </c>
      <c r="B4192" t="s">
        <v>2263</v>
      </c>
      <c r="C4192" t="s">
        <v>9227</v>
      </c>
      <c r="D4192" t="s">
        <v>595</v>
      </c>
      <c r="E4192" t="s">
        <v>9263</v>
      </c>
      <c r="F4192" t="s">
        <v>9264</v>
      </c>
      <c r="G4192" t="s">
        <v>595</v>
      </c>
      <c r="H4192" t="s">
        <v>9260</v>
      </c>
      <c r="I4192" t="s">
        <v>733</v>
      </c>
      <c r="J4192">
        <v>820075807.74006867</v>
      </c>
      <c r="K4192">
        <v>8.6519999999999992</v>
      </c>
      <c r="L4192" t="s">
        <v>9261</v>
      </c>
      <c r="M4192" t="s">
        <v>9262</v>
      </c>
    </row>
    <row r="4193" spans="1:13" x14ac:dyDescent="0.4">
      <c r="A4193">
        <v>210001690</v>
      </c>
      <c r="B4193" t="s">
        <v>2263</v>
      </c>
      <c r="C4193" t="s">
        <v>9227</v>
      </c>
      <c r="D4193" t="s">
        <v>595</v>
      </c>
      <c r="E4193" t="s">
        <v>9265</v>
      </c>
      <c r="F4193" t="s">
        <v>9266</v>
      </c>
      <c r="G4193" t="s">
        <v>595</v>
      </c>
      <c r="H4193" t="s">
        <v>9266</v>
      </c>
      <c r="I4193" t="s">
        <v>733</v>
      </c>
      <c r="J4193">
        <v>1165603022.154573</v>
      </c>
      <c r="K4193">
        <v>8.6519999999999992</v>
      </c>
      <c r="L4193" t="s">
        <v>9267</v>
      </c>
      <c r="M4193" t="s">
        <v>7779</v>
      </c>
    </row>
    <row r="4194" spans="1:13" x14ac:dyDescent="0.4">
      <c r="A4194">
        <v>210001690</v>
      </c>
      <c r="B4194" t="s">
        <v>2263</v>
      </c>
      <c r="C4194" t="s">
        <v>9227</v>
      </c>
      <c r="D4194" t="s">
        <v>595</v>
      </c>
      <c r="E4194" t="s">
        <v>9268</v>
      </c>
      <c r="F4194" t="s">
        <v>9269</v>
      </c>
      <c r="G4194" t="s">
        <v>595</v>
      </c>
      <c r="H4194" t="s">
        <v>9269</v>
      </c>
      <c r="I4194" t="s">
        <v>733</v>
      </c>
      <c r="J4194">
        <v>2811828743.4750061</v>
      </c>
      <c r="K4194">
        <v>8.6519999999999992</v>
      </c>
      <c r="L4194" t="s">
        <v>5227</v>
      </c>
      <c r="M4194" t="s">
        <v>9270</v>
      </c>
    </row>
    <row r="4195" spans="1:13" x14ac:dyDescent="0.4">
      <c r="A4195">
        <v>210001690</v>
      </c>
      <c r="B4195" t="s">
        <v>2263</v>
      </c>
      <c r="C4195" t="s">
        <v>9227</v>
      </c>
      <c r="D4195" t="s">
        <v>595</v>
      </c>
      <c r="E4195" t="s">
        <v>9271</v>
      </c>
      <c r="F4195" t="s">
        <v>9272</v>
      </c>
      <c r="G4195" t="s">
        <v>595</v>
      </c>
      <c r="H4195" t="s">
        <v>9273</v>
      </c>
      <c r="I4195" t="s">
        <v>733</v>
      </c>
      <c r="J4195">
        <v>3413678807.7709122</v>
      </c>
      <c r="K4195">
        <v>9.1519999999999992</v>
      </c>
      <c r="L4195" t="s">
        <v>9274</v>
      </c>
      <c r="M4195" t="s">
        <v>9275</v>
      </c>
    </row>
    <row r="4196" spans="1:13" x14ac:dyDescent="0.4">
      <c r="A4196">
        <v>210001690</v>
      </c>
      <c r="B4196" t="s">
        <v>2263</v>
      </c>
      <c r="C4196" t="s">
        <v>9227</v>
      </c>
      <c r="D4196" t="s">
        <v>595</v>
      </c>
      <c r="E4196" t="s">
        <v>9276</v>
      </c>
      <c r="F4196" t="s">
        <v>9277</v>
      </c>
      <c r="G4196" t="s">
        <v>595</v>
      </c>
      <c r="H4196" t="s">
        <v>9273</v>
      </c>
      <c r="I4196" t="s">
        <v>733</v>
      </c>
      <c r="J4196">
        <v>2901663154.7628641</v>
      </c>
      <c r="K4196">
        <v>9.1519999999999992</v>
      </c>
      <c r="L4196" t="s">
        <v>9274</v>
      </c>
      <c r="M4196" t="s">
        <v>9275</v>
      </c>
    </row>
    <row r="4197" spans="1:13" x14ac:dyDescent="0.4">
      <c r="A4197">
        <v>210001690</v>
      </c>
      <c r="B4197" t="s">
        <v>2263</v>
      </c>
      <c r="C4197" t="s">
        <v>9227</v>
      </c>
      <c r="D4197" t="s">
        <v>595</v>
      </c>
      <c r="E4197" t="s">
        <v>9278</v>
      </c>
      <c r="F4197" t="s">
        <v>9279</v>
      </c>
      <c r="G4197" t="s">
        <v>595</v>
      </c>
      <c r="H4197" t="s">
        <v>9279</v>
      </c>
      <c r="I4197" t="s">
        <v>733</v>
      </c>
      <c r="J4197">
        <v>6261499519.0566177</v>
      </c>
      <c r="K4197">
        <v>8.4019999999999992</v>
      </c>
      <c r="L4197" t="s">
        <v>9280</v>
      </c>
      <c r="M4197" t="s">
        <v>9281</v>
      </c>
    </row>
    <row r="4198" spans="1:13" x14ac:dyDescent="0.4">
      <c r="A4198">
        <v>210001690</v>
      </c>
      <c r="B4198" t="s">
        <v>2263</v>
      </c>
      <c r="C4198" t="s">
        <v>9227</v>
      </c>
      <c r="D4198" t="s">
        <v>595</v>
      </c>
      <c r="E4198" t="s">
        <v>9282</v>
      </c>
      <c r="F4198" t="s">
        <v>9283</v>
      </c>
      <c r="G4198" t="s">
        <v>595</v>
      </c>
      <c r="H4198" t="s">
        <v>9283</v>
      </c>
      <c r="I4198" t="s">
        <v>733</v>
      </c>
      <c r="J4198">
        <v>2367674689.0033121</v>
      </c>
      <c r="K4198">
        <v>8.9019999999999992</v>
      </c>
      <c r="L4198" t="s">
        <v>9284</v>
      </c>
      <c r="M4198" t="s">
        <v>9285</v>
      </c>
    </row>
    <row r="4199" spans="1:13" x14ac:dyDescent="0.4">
      <c r="A4199">
        <v>210001690</v>
      </c>
      <c r="B4199" t="s">
        <v>2263</v>
      </c>
      <c r="C4199" t="s">
        <v>9227</v>
      </c>
      <c r="D4199" t="s">
        <v>595</v>
      </c>
      <c r="E4199" t="s">
        <v>9286</v>
      </c>
      <c r="F4199" t="s">
        <v>9287</v>
      </c>
      <c r="G4199" t="s">
        <v>595</v>
      </c>
      <c r="H4199" t="s">
        <v>9288</v>
      </c>
      <c r="I4199" t="s">
        <v>733</v>
      </c>
      <c r="J4199">
        <v>595204497.89555156</v>
      </c>
      <c r="K4199">
        <v>8.6519999999999992</v>
      </c>
      <c r="L4199" t="s">
        <v>9289</v>
      </c>
      <c r="M4199" t="s">
        <v>6241</v>
      </c>
    </row>
    <row r="4200" spans="1:13" x14ac:dyDescent="0.4">
      <c r="A4200">
        <v>210001690</v>
      </c>
      <c r="B4200" t="s">
        <v>2263</v>
      </c>
      <c r="C4200" t="s">
        <v>9227</v>
      </c>
      <c r="D4200" t="s">
        <v>595</v>
      </c>
      <c r="E4200" t="s">
        <v>9290</v>
      </c>
      <c r="F4200" t="s">
        <v>9291</v>
      </c>
      <c r="G4200" t="s">
        <v>595</v>
      </c>
      <c r="H4200" t="s">
        <v>9288</v>
      </c>
      <c r="I4200" t="s">
        <v>733</v>
      </c>
      <c r="J4200">
        <v>1901422920.584306</v>
      </c>
      <c r="K4200">
        <v>8.6519999999999992</v>
      </c>
      <c r="L4200" t="s">
        <v>9289</v>
      </c>
      <c r="M4200" t="s">
        <v>6241</v>
      </c>
    </row>
    <row r="4201" spans="1:13" x14ac:dyDescent="0.4">
      <c r="A4201">
        <v>210001690</v>
      </c>
      <c r="B4201" t="s">
        <v>2263</v>
      </c>
      <c r="C4201" t="s">
        <v>9227</v>
      </c>
      <c r="D4201" t="s">
        <v>595</v>
      </c>
      <c r="E4201" t="s">
        <v>9292</v>
      </c>
      <c r="F4201" t="s">
        <v>9293</v>
      </c>
      <c r="G4201" t="s">
        <v>595</v>
      </c>
      <c r="H4201" t="s">
        <v>9293</v>
      </c>
      <c r="I4201" t="s">
        <v>733</v>
      </c>
      <c r="J4201">
        <v>3432952081.0480838</v>
      </c>
      <c r="K4201">
        <v>8.9019999999999992</v>
      </c>
      <c r="L4201" t="s">
        <v>9294</v>
      </c>
      <c r="M4201" t="s">
        <v>9295</v>
      </c>
    </row>
    <row r="4202" spans="1:13" x14ac:dyDescent="0.4">
      <c r="A4202">
        <v>210001690</v>
      </c>
      <c r="B4202" t="s">
        <v>2263</v>
      </c>
      <c r="C4202" t="s">
        <v>9227</v>
      </c>
      <c r="D4202" t="s">
        <v>595</v>
      </c>
      <c r="E4202" t="s">
        <v>9296</v>
      </c>
      <c r="F4202" t="s">
        <v>9297</v>
      </c>
      <c r="G4202" t="s">
        <v>595</v>
      </c>
      <c r="H4202" t="s">
        <v>9297</v>
      </c>
      <c r="I4202" t="s">
        <v>733</v>
      </c>
      <c r="J4202">
        <v>6278769609.9855242</v>
      </c>
      <c r="K4202">
        <v>8.4019999999999992</v>
      </c>
      <c r="L4202" t="s">
        <v>9298</v>
      </c>
      <c r="M4202" t="s">
        <v>9299</v>
      </c>
    </row>
    <row r="4203" spans="1:13" x14ac:dyDescent="0.4">
      <c r="A4203">
        <v>210001690</v>
      </c>
      <c r="B4203" t="s">
        <v>2263</v>
      </c>
      <c r="C4203" t="s">
        <v>9227</v>
      </c>
      <c r="D4203" t="s">
        <v>595</v>
      </c>
      <c r="E4203" t="s">
        <v>9300</v>
      </c>
      <c r="F4203" t="s">
        <v>9301</v>
      </c>
      <c r="G4203" t="s">
        <v>595</v>
      </c>
      <c r="H4203" t="s">
        <v>9302</v>
      </c>
      <c r="I4203" t="s">
        <v>733</v>
      </c>
      <c r="J4203">
        <v>3890189595.2190032</v>
      </c>
      <c r="K4203">
        <v>8.6519999999999992</v>
      </c>
      <c r="L4203" t="s">
        <v>9303</v>
      </c>
      <c r="M4203" t="s">
        <v>9304</v>
      </c>
    </row>
    <row r="4204" spans="1:13" x14ac:dyDescent="0.4">
      <c r="A4204">
        <v>210001690</v>
      </c>
      <c r="B4204" t="s">
        <v>2263</v>
      </c>
      <c r="C4204" t="s">
        <v>9227</v>
      </c>
      <c r="D4204" t="s">
        <v>595</v>
      </c>
      <c r="E4204" t="s">
        <v>9305</v>
      </c>
      <c r="F4204" t="s">
        <v>9306</v>
      </c>
      <c r="G4204" t="s">
        <v>595</v>
      </c>
      <c r="H4204" t="s">
        <v>9302</v>
      </c>
      <c r="I4204" t="s">
        <v>733</v>
      </c>
      <c r="J4204">
        <v>1706169808.5931809</v>
      </c>
      <c r="K4204">
        <v>8.6519999999999992</v>
      </c>
      <c r="L4204" t="s">
        <v>9303</v>
      </c>
      <c r="M4204" t="s">
        <v>9304</v>
      </c>
    </row>
    <row r="4205" spans="1:13" x14ac:dyDescent="0.4">
      <c r="A4205">
        <v>210001690</v>
      </c>
      <c r="B4205" t="s">
        <v>2263</v>
      </c>
      <c r="C4205" t="s">
        <v>9227</v>
      </c>
      <c r="D4205" t="s">
        <v>595</v>
      </c>
      <c r="E4205" t="s">
        <v>9307</v>
      </c>
      <c r="F4205" t="s">
        <v>9308</v>
      </c>
      <c r="G4205" t="s">
        <v>595</v>
      </c>
      <c r="H4205" t="s">
        <v>9308</v>
      </c>
      <c r="I4205" t="s">
        <v>733</v>
      </c>
      <c r="J4205">
        <v>4313446985.9567041</v>
      </c>
      <c r="K4205">
        <v>8.6519999999999992</v>
      </c>
      <c r="L4205" t="s">
        <v>9309</v>
      </c>
      <c r="M4205" t="s">
        <v>9310</v>
      </c>
    </row>
    <row r="4206" spans="1:13" x14ac:dyDescent="0.4">
      <c r="A4206">
        <v>210001690</v>
      </c>
      <c r="B4206" t="s">
        <v>2263</v>
      </c>
      <c r="C4206" t="s">
        <v>9227</v>
      </c>
      <c r="D4206" t="s">
        <v>595</v>
      </c>
      <c r="E4206" t="s">
        <v>9311</v>
      </c>
      <c r="F4206" t="s">
        <v>9312</v>
      </c>
      <c r="G4206" t="s">
        <v>595</v>
      </c>
      <c r="H4206" t="s">
        <v>9312</v>
      </c>
      <c r="I4206" t="s">
        <v>733</v>
      </c>
      <c r="J4206">
        <v>2912789128.2470398</v>
      </c>
      <c r="K4206">
        <v>8.4019999999999992</v>
      </c>
      <c r="L4206" t="s">
        <v>9313</v>
      </c>
      <c r="M4206" t="s">
        <v>9175</v>
      </c>
    </row>
    <row r="4207" spans="1:13" x14ac:dyDescent="0.4">
      <c r="A4207">
        <v>210001690</v>
      </c>
      <c r="B4207" t="s">
        <v>2263</v>
      </c>
      <c r="C4207" t="s">
        <v>9227</v>
      </c>
      <c r="D4207" t="s">
        <v>595</v>
      </c>
      <c r="E4207" t="s">
        <v>9314</v>
      </c>
      <c r="F4207" t="s">
        <v>9315</v>
      </c>
      <c r="G4207" t="s">
        <v>595</v>
      </c>
      <c r="H4207" t="s">
        <v>9315</v>
      </c>
      <c r="I4207" t="s">
        <v>733</v>
      </c>
      <c r="J4207">
        <v>6174745432.1696711</v>
      </c>
      <c r="K4207">
        <v>8.6519999999999992</v>
      </c>
      <c r="L4207" t="s">
        <v>9316</v>
      </c>
      <c r="M4207" t="s">
        <v>9317</v>
      </c>
    </row>
    <row r="4208" spans="1:13" x14ac:dyDescent="0.4">
      <c r="A4208">
        <v>210001690</v>
      </c>
      <c r="B4208" t="s">
        <v>2263</v>
      </c>
      <c r="C4208" t="s">
        <v>9227</v>
      </c>
      <c r="D4208" t="s">
        <v>595</v>
      </c>
      <c r="E4208" t="s">
        <v>9318</v>
      </c>
      <c r="F4208" t="s">
        <v>9319</v>
      </c>
      <c r="G4208" t="s">
        <v>595</v>
      </c>
      <c r="H4208" t="s">
        <v>9320</v>
      </c>
      <c r="I4208" t="s">
        <v>733</v>
      </c>
      <c r="J4208">
        <v>1018525780.483511</v>
      </c>
      <c r="K4208">
        <v>8.1519999999999992</v>
      </c>
      <c r="L4208" t="s">
        <v>9321</v>
      </c>
      <c r="M4208" t="s">
        <v>9322</v>
      </c>
    </row>
    <row r="4209" spans="1:13" x14ac:dyDescent="0.4">
      <c r="A4209">
        <v>210001690</v>
      </c>
      <c r="B4209" t="s">
        <v>2263</v>
      </c>
      <c r="C4209" t="s">
        <v>9227</v>
      </c>
      <c r="D4209" t="s">
        <v>595</v>
      </c>
      <c r="E4209" t="s">
        <v>9323</v>
      </c>
      <c r="F4209" t="s">
        <v>9324</v>
      </c>
      <c r="G4209" t="s">
        <v>595</v>
      </c>
      <c r="H4209" t="s">
        <v>9320</v>
      </c>
      <c r="I4209" t="s">
        <v>733</v>
      </c>
      <c r="J4209">
        <v>4268993151.701714</v>
      </c>
      <c r="K4209">
        <v>8.1519999999999992</v>
      </c>
      <c r="L4209" t="s">
        <v>9321</v>
      </c>
      <c r="M4209" t="s">
        <v>9322</v>
      </c>
    </row>
    <row r="4210" spans="1:13" x14ac:dyDescent="0.4">
      <c r="A4210">
        <v>210001690</v>
      </c>
      <c r="B4210" t="s">
        <v>2263</v>
      </c>
      <c r="C4210" t="s">
        <v>9227</v>
      </c>
      <c r="D4210" t="s">
        <v>595</v>
      </c>
      <c r="E4210" t="s">
        <v>9325</v>
      </c>
      <c r="F4210" t="s">
        <v>9326</v>
      </c>
      <c r="G4210" t="s">
        <v>595</v>
      </c>
      <c r="H4210" t="s">
        <v>9326</v>
      </c>
      <c r="I4210" t="s">
        <v>733</v>
      </c>
      <c r="J4210">
        <v>2239446610.0205712</v>
      </c>
      <c r="K4210">
        <v>8.9019999999999992</v>
      </c>
      <c r="L4210" t="s">
        <v>7802</v>
      </c>
      <c r="M4210" t="s">
        <v>9327</v>
      </c>
    </row>
    <row r="4211" spans="1:13" x14ac:dyDescent="0.4">
      <c r="A4211">
        <v>210001690</v>
      </c>
      <c r="B4211" t="s">
        <v>2263</v>
      </c>
      <c r="C4211" t="s">
        <v>9227</v>
      </c>
      <c r="D4211" t="s">
        <v>595</v>
      </c>
      <c r="E4211" t="s">
        <v>9328</v>
      </c>
      <c r="F4211" t="s">
        <v>9329</v>
      </c>
      <c r="G4211" t="s">
        <v>595</v>
      </c>
      <c r="H4211" t="s">
        <v>9329</v>
      </c>
      <c r="I4211" t="s">
        <v>733</v>
      </c>
      <c r="J4211">
        <v>2751483683.4820919</v>
      </c>
      <c r="K4211">
        <v>9.1519999999999992</v>
      </c>
      <c r="L4211" t="s">
        <v>9330</v>
      </c>
      <c r="M4211" t="s">
        <v>9331</v>
      </c>
    </row>
    <row r="4212" spans="1:13" x14ac:dyDescent="0.4">
      <c r="A4212">
        <v>210001690</v>
      </c>
      <c r="B4212" t="s">
        <v>2263</v>
      </c>
      <c r="C4212" t="s">
        <v>9227</v>
      </c>
      <c r="D4212" t="s">
        <v>595</v>
      </c>
      <c r="E4212" t="s">
        <v>9332</v>
      </c>
      <c r="F4212" t="s">
        <v>9333</v>
      </c>
      <c r="G4212" t="s">
        <v>595</v>
      </c>
      <c r="H4212" t="s">
        <v>9333</v>
      </c>
      <c r="I4212" t="s">
        <v>733</v>
      </c>
      <c r="J4212">
        <v>3975453409.2846961</v>
      </c>
      <c r="K4212">
        <v>8.6519999999999992</v>
      </c>
      <c r="L4212" t="s">
        <v>9334</v>
      </c>
      <c r="M4212" t="s">
        <v>9335</v>
      </c>
    </row>
    <row r="4213" spans="1:13" x14ac:dyDescent="0.4">
      <c r="A4213">
        <v>210001690</v>
      </c>
      <c r="B4213" t="s">
        <v>2263</v>
      </c>
      <c r="C4213" t="s">
        <v>9227</v>
      </c>
      <c r="D4213" t="s">
        <v>595</v>
      </c>
      <c r="E4213" t="s">
        <v>9336</v>
      </c>
      <c r="F4213" t="s">
        <v>9337</v>
      </c>
      <c r="G4213" t="s">
        <v>595</v>
      </c>
      <c r="H4213" t="s">
        <v>9337</v>
      </c>
      <c r="I4213" t="s">
        <v>733</v>
      </c>
      <c r="J4213">
        <v>6839363759.8827429</v>
      </c>
      <c r="K4213">
        <v>8.6519999999999992</v>
      </c>
      <c r="L4213" t="s">
        <v>9338</v>
      </c>
      <c r="M4213" t="s">
        <v>9339</v>
      </c>
    </row>
    <row r="4214" spans="1:13" x14ac:dyDescent="0.4">
      <c r="A4214">
        <v>210001690</v>
      </c>
      <c r="B4214" t="s">
        <v>2263</v>
      </c>
      <c r="C4214" t="s">
        <v>9227</v>
      </c>
      <c r="D4214" t="s">
        <v>595</v>
      </c>
      <c r="E4214" t="s">
        <v>9340</v>
      </c>
      <c r="F4214" t="s">
        <v>9341</v>
      </c>
      <c r="G4214" t="s">
        <v>595</v>
      </c>
      <c r="H4214" t="s">
        <v>9341</v>
      </c>
      <c r="I4214" t="s">
        <v>733</v>
      </c>
      <c r="J4214">
        <v>3232170452.4336872</v>
      </c>
      <c r="K4214">
        <v>8.1519999999999992</v>
      </c>
      <c r="L4214" t="s">
        <v>9342</v>
      </c>
      <c r="M4214" t="s">
        <v>9246</v>
      </c>
    </row>
    <row r="4215" spans="1:13" x14ac:dyDescent="0.4">
      <c r="A4215">
        <v>210001690</v>
      </c>
      <c r="B4215" t="s">
        <v>2263</v>
      </c>
      <c r="C4215" t="s">
        <v>9227</v>
      </c>
      <c r="D4215" t="s">
        <v>595</v>
      </c>
      <c r="E4215" t="s">
        <v>9343</v>
      </c>
      <c r="F4215" t="s">
        <v>9344</v>
      </c>
      <c r="G4215" t="s">
        <v>595</v>
      </c>
      <c r="H4215" t="s">
        <v>9344</v>
      </c>
      <c r="I4215" t="s">
        <v>733</v>
      </c>
      <c r="J4215">
        <v>3200089992.6918702</v>
      </c>
      <c r="K4215">
        <v>8.6519999999999992</v>
      </c>
      <c r="L4215" t="s">
        <v>9345</v>
      </c>
      <c r="M4215" t="s">
        <v>9346</v>
      </c>
    </row>
    <row r="4216" spans="1:13" x14ac:dyDescent="0.4">
      <c r="A4216">
        <v>210001690</v>
      </c>
      <c r="B4216" t="s">
        <v>2263</v>
      </c>
      <c r="C4216" t="s">
        <v>9227</v>
      </c>
      <c r="D4216" t="s">
        <v>595</v>
      </c>
      <c r="E4216" t="s">
        <v>9347</v>
      </c>
      <c r="F4216" t="s">
        <v>9348</v>
      </c>
      <c r="G4216" t="s">
        <v>595</v>
      </c>
      <c r="H4216" t="s">
        <v>9348</v>
      </c>
      <c r="I4216" t="s">
        <v>733</v>
      </c>
      <c r="J4216">
        <v>3745275288.045341</v>
      </c>
      <c r="K4216">
        <v>8.6519999999999992</v>
      </c>
      <c r="L4216" t="s">
        <v>9349</v>
      </c>
      <c r="M4216" t="s">
        <v>9350</v>
      </c>
    </row>
    <row r="4217" spans="1:13" x14ac:dyDescent="0.4">
      <c r="A4217">
        <v>210001690</v>
      </c>
      <c r="B4217" t="s">
        <v>2263</v>
      </c>
      <c r="C4217" t="s">
        <v>9227</v>
      </c>
      <c r="D4217" t="s">
        <v>595</v>
      </c>
      <c r="E4217" t="s">
        <v>9351</v>
      </c>
      <c r="F4217" t="s">
        <v>9352</v>
      </c>
      <c r="G4217" t="s">
        <v>595</v>
      </c>
      <c r="H4217" t="s">
        <v>9352</v>
      </c>
      <c r="I4217" t="s">
        <v>733</v>
      </c>
      <c r="J4217">
        <v>5659682366.8179283</v>
      </c>
      <c r="K4217">
        <v>9.1519999999999992</v>
      </c>
      <c r="L4217" t="s">
        <v>9353</v>
      </c>
      <c r="M4217" t="s">
        <v>9354</v>
      </c>
    </row>
    <row r="4218" spans="1:13" x14ac:dyDescent="0.4">
      <c r="A4218">
        <v>210001690</v>
      </c>
      <c r="B4218" t="s">
        <v>2263</v>
      </c>
      <c r="C4218" t="s">
        <v>9227</v>
      </c>
      <c r="D4218" t="s">
        <v>595</v>
      </c>
      <c r="E4218" t="s">
        <v>9355</v>
      </c>
      <c r="F4218" t="s">
        <v>9356</v>
      </c>
      <c r="G4218" t="s">
        <v>595</v>
      </c>
      <c r="H4218" t="s">
        <v>9356</v>
      </c>
      <c r="I4218" t="s">
        <v>733</v>
      </c>
      <c r="J4218">
        <v>1708687806.705513</v>
      </c>
      <c r="K4218">
        <v>9.1519999999999992</v>
      </c>
      <c r="L4218" t="s">
        <v>3723</v>
      </c>
      <c r="M4218" t="s">
        <v>9357</v>
      </c>
    </row>
    <row r="4219" spans="1:13" x14ac:dyDescent="0.4">
      <c r="A4219">
        <v>210001690</v>
      </c>
      <c r="B4219" t="s">
        <v>2263</v>
      </c>
      <c r="C4219" t="s">
        <v>9227</v>
      </c>
      <c r="D4219" t="s">
        <v>595</v>
      </c>
      <c r="E4219" t="s">
        <v>9358</v>
      </c>
      <c r="F4219" t="s">
        <v>9359</v>
      </c>
      <c r="G4219" t="s">
        <v>595</v>
      </c>
      <c r="H4219" t="s">
        <v>9359</v>
      </c>
      <c r="I4219" t="s">
        <v>733</v>
      </c>
      <c r="J4219">
        <v>2518043671.0783401</v>
      </c>
      <c r="K4219">
        <v>8.6519999999999992</v>
      </c>
      <c r="L4219" t="s">
        <v>9360</v>
      </c>
      <c r="M4219" t="s">
        <v>9361</v>
      </c>
    </row>
    <row r="4220" spans="1:13" x14ac:dyDescent="0.4">
      <c r="A4220">
        <v>210001690</v>
      </c>
      <c r="B4220" t="s">
        <v>2263</v>
      </c>
      <c r="C4220" t="s">
        <v>9227</v>
      </c>
      <c r="D4220" t="s">
        <v>595</v>
      </c>
      <c r="E4220" t="s">
        <v>9362</v>
      </c>
      <c r="F4220" t="s">
        <v>9363</v>
      </c>
      <c r="G4220" t="s">
        <v>595</v>
      </c>
      <c r="H4220" t="s">
        <v>9363</v>
      </c>
      <c r="I4220" t="s">
        <v>733</v>
      </c>
      <c r="J4220">
        <v>1327765246.7687111</v>
      </c>
      <c r="K4220">
        <v>8.9019999999999992</v>
      </c>
      <c r="L4220" t="s">
        <v>9364</v>
      </c>
      <c r="M4220" t="s">
        <v>9365</v>
      </c>
    </row>
    <row r="4221" spans="1:13" x14ac:dyDescent="0.4">
      <c r="A4221">
        <v>210001690</v>
      </c>
      <c r="B4221" t="s">
        <v>2263</v>
      </c>
      <c r="C4221" t="s">
        <v>9227</v>
      </c>
      <c r="D4221" t="s">
        <v>595</v>
      </c>
      <c r="E4221" t="s">
        <v>9366</v>
      </c>
      <c r="F4221" t="s">
        <v>9367</v>
      </c>
      <c r="G4221" t="s">
        <v>595</v>
      </c>
      <c r="H4221" t="s">
        <v>9367</v>
      </c>
      <c r="I4221" t="s">
        <v>733</v>
      </c>
      <c r="J4221">
        <v>6518468995.3502483</v>
      </c>
      <c r="K4221">
        <v>8.6519999999999992</v>
      </c>
      <c r="L4221" t="s">
        <v>9368</v>
      </c>
      <c r="M4221" t="s">
        <v>9369</v>
      </c>
    </row>
    <row r="4222" spans="1:13" x14ac:dyDescent="0.4">
      <c r="A4222">
        <v>210001690</v>
      </c>
      <c r="B4222" t="s">
        <v>2263</v>
      </c>
      <c r="C4222" t="s">
        <v>9227</v>
      </c>
      <c r="D4222" t="s">
        <v>595</v>
      </c>
      <c r="E4222" t="s">
        <v>9370</v>
      </c>
      <c r="F4222" t="s">
        <v>9371</v>
      </c>
      <c r="G4222" t="s">
        <v>595</v>
      </c>
      <c r="H4222" t="s">
        <v>9371</v>
      </c>
      <c r="I4222" t="s">
        <v>733</v>
      </c>
      <c r="J4222">
        <v>2919665506.9939971</v>
      </c>
      <c r="K4222">
        <v>8.9019999999999992</v>
      </c>
      <c r="L4222" t="s">
        <v>9303</v>
      </c>
      <c r="M4222" t="s">
        <v>9304</v>
      </c>
    </row>
    <row r="4223" spans="1:13" x14ac:dyDescent="0.4">
      <c r="A4223">
        <v>210001690</v>
      </c>
      <c r="B4223" t="s">
        <v>2263</v>
      </c>
      <c r="C4223" t="s">
        <v>9227</v>
      </c>
      <c r="D4223" t="s">
        <v>595</v>
      </c>
      <c r="E4223" t="s">
        <v>9372</v>
      </c>
      <c r="F4223" t="s">
        <v>9373</v>
      </c>
      <c r="G4223" t="s">
        <v>595</v>
      </c>
      <c r="H4223" t="s">
        <v>9373</v>
      </c>
      <c r="I4223" t="s">
        <v>733</v>
      </c>
      <c r="J4223">
        <v>2729508074.6910219</v>
      </c>
      <c r="K4223">
        <v>8.6519999999999992</v>
      </c>
      <c r="L4223" t="s">
        <v>9374</v>
      </c>
      <c r="M4223" t="s">
        <v>9375</v>
      </c>
    </row>
    <row r="4224" spans="1:13" x14ac:dyDescent="0.4">
      <c r="A4224">
        <v>210001690</v>
      </c>
      <c r="B4224" t="s">
        <v>2263</v>
      </c>
      <c r="C4224" t="s">
        <v>9227</v>
      </c>
      <c r="D4224" t="s">
        <v>595</v>
      </c>
      <c r="E4224" t="s">
        <v>9376</v>
      </c>
      <c r="F4224" t="s">
        <v>9377</v>
      </c>
      <c r="G4224" t="s">
        <v>595</v>
      </c>
      <c r="H4224" t="s">
        <v>9377</v>
      </c>
      <c r="I4224" t="s">
        <v>733</v>
      </c>
      <c r="J4224">
        <v>3463916597.7914972</v>
      </c>
      <c r="K4224">
        <v>10.401999999999999</v>
      </c>
      <c r="L4224" t="s">
        <v>2950</v>
      </c>
      <c r="M4224" t="s">
        <v>9378</v>
      </c>
    </row>
    <row r="4225" spans="1:13" x14ac:dyDescent="0.4">
      <c r="A4225">
        <v>210001690</v>
      </c>
      <c r="B4225" t="s">
        <v>2263</v>
      </c>
      <c r="C4225" t="s">
        <v>9227</v>
      </c>
      <c r="D4225" t="s">
        <v>595</v>
      </c>
      <c r="E4225" t="s">
        <v>9379</v>
      </c>
      <c r="F4225" t="s">
        <v>9380</v>
      </c>
      <c r="G4225" t="s">
        <v>595</v>
      </c>
      <c r="H4225" t="s">
        <v>9381</v>
      </c>
      <c r="I4225" t="s">
        <v>733</v>
      </c>
      <c r="J4225">
        <v>6437027997.1515455</v>
      </c>
      <c r="K4225">
        <v>8.9019999999999992</v>
      </c>
      <c r="L4225" t="s">
        <v>9382</v>
      </c>
      <c r="M4225" t="s">
        <v>9383</v>
      </c>
    </row>
    <row r="4226" spans="1:13" x14ac:dyDescent="0.4">
      <c r="A4226">
        <v>210001690</v>
      </c>
      <c r="B4226" t="s">
        <v>2263</v>
      </c>
      <c r="C4226" t="s">
        <v>9227</v>
      </c>
      <c r="D4226" t="s">
        <v>595</v>
      </c>
      <c r="E4226" t="s">
        <v>9384</v>
      </c>
      <c r="F4226" t="s">
        <v>9385</v>
      </c>
      <c r="G4226" t="s">
        <v>595</v>
      </c>
      <c r="H4226" t="s">
        <v>9385</v>
      </c>
      <c r="I4226" t="s">
        <v>733</v>
      </c>
      <c r="J4226">
        <v>6361331194.0222626</v>
      </c>
      <c r="K4226">
        <v>8.6519999999999992</v>
      </c>
      <c r="L4226" t="s">
        <v>9386</v>
      </c>
      <c r="M4226" t="s">
        <v>9387</v>
      </c>
    </row>
    <row r="4227" spans="1:13" x14ac:dyDescent="0.4">
      <c r="A4227">
        <v>210001690</v>
      </c>
      <c r="B4227" t="s">
        <v>2263</v>
      </c>
      <c r="C4227" t="s">
        <v>9227</v>
      </c>
      <c r="D4227" t="s">
        <v>595</v>
      </c>
      <c r="E4227" t="s">
        <v>9388</v>
      </c>
      <c r="F4227" t="s">
        <v>9389</v>
      </c>
      <c r="G4227" t="s">
        <v>595</v>
      </c>
      <c r="H4227" t="s">
        <v>9389</v>
      </c>
      <c r="I4227" t="s">
        <v>733</v>
      </c>
      <c r="J4227">
        <v>6894938069.1403561</v>
      </c>
      <c r="K4227">
        <v>9.1519999999999992</v>
      </c>
      <c r="L4227" t="s">
        <v>9390</v>
      </c>
      <c r="M4227" t="s">
        <v>9391</v>
      </c>
    </row>
    <row r="4228" spans="1:13" x14ac:dyDescent="0.4">
      <c r="A4228">
        <v>210001690</v>
      </c>
      <c r="B4228" t="s">
        <v>2263</v>
      </c>
      <c r="C4228" t="s">
        <v>9227</v>
      </c>
      <c r="D4228" t="s">
        <v>595</v>
      </c>
      <c r="E4228" t="s">
        <v>9392</v>
      </c>
      <c r="F4228" t="s">
        <v>9393</v>
      </c>
      <c r="G4228" t="s">
        <v>595</v>
      </c>
      <c r="H4228" t="s">
        <v>9393</v>
      </c>
      <c r="I4228" t="s">
        <v>733</v>
      </c>
      <c r="J4228">
        <v>4421840204.0186415</v>
      </c>
      <c r="K4228">
        <v>8.1519999999999992</v>
      </c>
      <c r="L4228" t="s">
        <v>9394</v>
      </c>
      <c r="M4228" t="s">
        <v>9395</v>
      </c>
    </row>
    <row r="4229" spans="1:13" x14ac:dyDescent="0.4">
      <c r="A4229">
        <v>210001690</v>
      </c>
      <c r="B4229" t="s">
        <v>2263</v>
      </c>
      <c r="C4229" t="s">
        <v>9227</v>
      </c>
      <c r="D4229" t="s">
        <v>595</v>
      </c>
      <c r="E4229" t="s">
        <v>9396</v>
      </c>
      <c r="F4229" t="s">
        <v>9397</v>
      </c>
      <c r="G4229" t="s">
        <v>595</v>
      </c>
      <c r="H4229" t="s">
        <v>9397</v>
      </c>
      <c r="I4229" t="s">
        <v>733</v>
      </c>
      <c r="J4229">
        <v>1203156702.379483</v>
      </c>
      <c r="K4229">
        <v>10.651999999999999</v>
      </c>
      <c r="L4229" t="s">
        <v>9398</v>
      </c>
      <c r="M4229" t="s">
        <v>7813</v>
      </c>
    </row>
    <row r="4230" spans="1:13" x14ac:dyDescent="0.4">
      <c r="A4230">
        <v>210001690</v>
      </c>
      <c r="B4230" t="s">
        <v>2263</v>
      </c>
      <c r="C4230" t="s">
        <v>9227</v>
      </c>
      <c r="D4230" t="s">
        <v>595</v>
      </c>
      <c r="E4230" t="s">
        <v>9399</v>
      </c>
      <c r="F4230" t="s">
        <v>9400</v>
      </c>
      <c r="G4230" t="s">
        <v>595</v>
      </c>
      <c r="H4230" t="s">
        <v>9400</v>
      </c>
      <c r="I4230" t="s">
        <v>733</v>
      </c>
      <c r="J4230">
        <v>1504334430.9357729</v>
      </c>
      <c r="K4230">
        <v>8.4019999999999992</v>
      </c>
      <c r="L4230" t="s">
        <v>9401</v>
      </c>
      <c r="M4230" t="s">
        <v>9402</v>
      </c>
    </row>
    <row r="4231" spans="1:13" x14ac:dyDescent="0.4">
      <c r="A4231">
        <v>210001690</v>
      </c>
      <c r="B4231" t="s">
        <v>2263</v>
      </c>
      <c r="C4231" t="s">
        <v>9227</v>
      </c>
      <c r="D4231" t="s">
        <v>595</v>
      </c>
      <c r="E4231" t="s">
        <v>9403</v>
      </c>
      <c r="F4231" t="s">
        <v>9404</v>
      </c>
      <c r="G4231" t="s">
        <v>595</v>
      </c>
      <c r="H4231" t="s">
        <v>9404</v>
      </c>
      <c r="I4231" t="s">
        <v>733</v>
      </c>
      <c r="J4231">
        <v>1781031245.569695</v>
      </c>
      <c r="K4231">
        <v>8.4019999999999992</v>
      </c>
      <c r="L4231" t="s">
        <v>9405</v>
      </c>
      <c r="M4231" t="s">
        <v>9406</v>
      </c>
    </row>
    <row r="4232" spans="1:13" x14ac:dyDescent="0.4">
      <c r="A4232">
        <v>210001690</v>
      </c>
      <c r="B4232" t="s">
        <v>2263</v>
      </c>
      <c r="C4232" t="s">
        <v>9227</v>
      </c>
      <c r="D4232" t="s">
        <v>595</v>
      </c>
      <c r="E4232" t="s">
        <v>9407</v>
      </c>
      <c r="F4232" t="s">
        <v>9408</v>
      </c>
      <c r="G4232" t="s">
        <v>595</v>
      </c>
      <c r="H4232" t="s">
        <v>9408</v>
      </c>
      <c r="I4232" t="s">
        <v>733</v>
      </c>
      <c r="J4232">
        <v>6059535064.725913</v>
      </c>
      <c r="K4232">
        <v>8.6519999999999992</v>
      </c>
      <c r="L4232" t="s">
        <v>9409</v>
      </c>
      <c r="M4232" t="s">
        <v>9410</v>
      </c>
    </row>
    <row r="4233" spans="1:13" x14ac:dyDescent="0.4">
      <c r="A4233">
        <v>210001690</v>
      </c>
      <c r="B4233" t="s">
        <v>2263</v>
      </c>
      <c r="C4233" t="s">
        <v>9227</v>
      </c>
      <c r="D4233" t="s">
        <v>595</v>
      </c>
      <c r="E4233" t="s">
        <v>9411</v>
      </c>
      <c r="F4233" t="s">
        <v>9412</v>
      </c>
      <c r="G4233" t="s">
        <v>595</v>
      </c>
      <c r="H4233" t="s">
        <v>9412</v>
      </c>
      <c r="I4233" t="s">
        <v>733</v>
      </c>
      <c r="J4233">
        <v>3482570285.2182651</v>
      </c>
      <c r="K4233">
        <v>8.6519999999999992</v>
      </c>
      <c r="L4233" t="s">
        <v>9413</v>
      </c>
      <c r="M4233" t="s">
        <v>9414</v>
      </c>
    </row>
    <row r="4234" spans="1:13" x14ac:dyDescent="0.4">
      <c r="A4234">
        <v>210001690</v>
      </c>
      <c r="B4234" t="s">
        <v>2263</v>
      </c>
      <c r="C4234" t="s">
        <v>9227</v>
      </c>
      <c r="D4234" t="s">
        <v>595</v>
      </c>
      <c r="E4234" t="s">
        <v>9415</v>
      </c>
      <c r="F4234" t="s">
        <v>9416</v>
      </c>
      <c r="G4234" t="s">
        <v>595</v>
      </c>
      <c r="H4234" t="s">
        <v>9416</v>
      </c>
      <c r="I4234" t="s">
        <v>733</v>
      </c>
      <c r="J4234">
        <v>1006173260.083463</v>
      </c>
      <c r="K4234">
        <v>9.1519999999999992</v>
      </c>
      <c r="L4234" t="s">
        <v>9417</v>
      </c>
      <c r="M4234" t="s">
        <v>9418</v>
      </c>
    </row>
    <row r="4235" spans="1:13" x14ac:dyDescent="0.4">
      <c r="A4235">
        <v>210001690</v>
      </c>
      <c r="B4235" t="s">
        <v>2263</v>
      </c>
      <c r="C4235" t="s">
        <v>9227</v>
      </c>
      <c r="D4235" t="s">
        <v>595</v>
      </c>
      <c r="E4235" t="s">
        <v>9419</v>
      </c>
      <c r="F4235" t="s">
        <v>9420</v>
      </c>
      <c r="G4235" t="s">
        <v>595</v>
      </c>
      <c r="H4235" t="s">
        <v>9420</v>
      </c>
      <c r="I4235" t="s">
        <v>733</v>
      </c>
      <c r="J4235">
        <v>4948795314.5254107</v>
      </c>
      <c r="K4235">
        <v>8.4019999999999992</v>
      </c>
      <c r="L4235" t="s">
        <v>9364</v>
      </c>
      <c r="M4235" t="s">
        <v>9421</v>
      </c>
    </row>
    <row r="4236" spans="1:13" x14ac:dyDescent="0.4">
      <c r="A4236">
        <v>210001690</v>
      </c>
      <c r="B4236" t="s">
        <v>2263</v>
      </c>
      <c r="C4236" t="s">
        <v>9227</v>
      </c>
      <c r="D4236" t="s">
        <v>595</v>
      </c>
      <c r="E4236" t="s">
        <v>9422</v>
      </c>
      <c r="F4236" t="s">
        <v>9423</v>
      </c>
      <c r="G4236" t="s">
        <v>595</v>
      </c>
      <c r="H4236" t="s">
        <v>9423</v>
      </c>
      <c r="I4236" t="s">
        <v>733</v>
      </c>
      <c r="J4236">
        <v>2470080092.924614</v>
      </c>
      <c r="K4236">
        <v>8.4019999999999992</v>
      </c>
      <c r="L4236" t="s">
        <v>9424</v>
      </c>
      <c r="M4236" t="s">
        <v>9425</v>
      </c>
    </row>
    <row r="4237" spans="1:13" x14ac:dyDescent="0.4">
      <c r="A4237">
        <v>210001690</v>
      </c>
      <c r="B4237" t="s">
        <v>2263</v>
      </c>
      <c r="C4237" t="s">
        <v>9227</v>
      </c>
      <c r="D4237" t="s">
        <v>595</v>
      </c>
      <c r="E4237" t="s">
        <v>9426</v>
      </c>
      <c r="F4237" t="s">
        <v>9427</v>
      </c>
      <c r="G4237" t="s">
        <v>595</v>
      </c>
      <c r="H4237" t="s">
        <v>9427</v>
      </c>
      <c r="I4237" t="s">
        <v>733</v>
      </c>
      <c r="J4237">
        <v>4299332683.5918589</v>
      </c>
      <c r="K4237">
        <v>8.4019999999999992</v>
      </c>
      <c r="L4237" t="s">
        <v>9428</v>
      </c>
      <c r="M4237" t="s">
        <v>9429</v>
      </c>
    </row>
    <row r="4238" spans="1:13" x14ac:dyDescent="0.4">
      <c r="A4238">
        <v>210001690</v>
      </c>
      <c r="B4238" t="s">
        <v>2263</v>
      </c>
      <c r="C4238" t="s">
        <v>9227</v>
      </c>
      <c r="D4238" t="s">
        <v>595</v>
      </c>
      <c r="E4238" t="s">
        <v>9430</v>
      </c>
      <c r="F4238" t="s">
        <v>9431</v>
      </c>
      <c r="G4238" t="s">
        <v>595</v>
      </c>
      <c r="H4238" t="s">
        <v>9431</v>
      </c>
      <c r="I4238" t="s">
        <v>733</v>
      </c>
      <c r="J4238">
        <v>806504604.87198007</v>
      </c>
      <c r="K4238">
        <v>7.9020000000000001</v>
      </c>
      <c r="L4238" t="s">
        <v>9432</v>
      </c>
      <c r="M4238" t="s">
        <v>9433</v>
      </c>
    </row>
    <row r="4239" spans="1:13" x14ac:dyDescent="0.4">
      <c r="A4239">
        <v>210001690</v>
      </c>
      <c r="B4239" t="s">
        <v>2263</v>
      </c>
      <c r="C4239" t="s">
        <v>9227</v>
      </c>
      <c r="D4239" t="s">
        <v>595</v>
      </c>
      <c r="E4239" t="s">
        <v>9434</v>
      </c>
      <c r="F4239" t="s">
        <v>9435</v>
      </c>
      <c r="G4239" t="s">
        <v>595</v>
      </c>
      <c r="H4239" t="s">
        <v>9436</v>
      </c>
      <c r="I4239" t="s">
        <v>733</v>
      </c>
      <c r="J4239">
        <v>5483556882.2841492</v>
      </c>
      <c r="K4239">
        <v>8.9019999999999992</v>
      </c>
      <c r="L4239" t="s">
        <v>9437</v>
      </c>
      <c r="M4239" t="s">
        <v>9438</v>
      </c>
    </row>
    <row r="4240" spans="1:13" x14ac:dyDescent="0.4">
      <c r="A4240">
        <v>210001690</v>
      </c>
      <c r="B4240" t="s">
        <v>2263</v>
      </c>
      <c r="C4240" t="s">
        <v>9227</v>
      </c>
      <c r="D4240" t="s">
        <v>595</v>
      </c>
      <c r="E4240" t="s">
        <v>9439</v>
      </c>
      <c r="F4240" t="s">
        <v>9440</v>
      </c>
      <c r="G4240" t="s">
        <v>595</v>
      </c>
      <c r="H4240" t="s">
        <v>9440</v>
      </c>
      <c r="I4240" t="s">
        <v>733</v>
      </c>
      <c r="J4240">
        <v>6110583684.6979561</v>
      </c>
      <c r="K4240">
        <v>8.4019999999999992</v>
      </c>
      <c r="L4240" t="s">
        <v>9338</v>
      </c>
      <c r="M4240" t="s">
        <v>9339</v>
      </c>
    </row>
    <row r="4241" spans="1:13" x14ac:dyDescent="0.4">
      <c r="A4241">
        <v>210001690</v>
      </c>
      <c r="B4241" t="s">
        <v>2263</v>
      </c>
      <c r="C4241" t="s">
        <v>9227</v>
      </c>
      <c r="D4241" t="s">
        <v>595</v>
      </c>
      <c r="E4241" t="s">
        <v>9441</v>
      </c>
      <c r="F4241" t="s">
        <v>9442</v>
      </c>
      <c r="G4241" t="s">
        <v>595</v>
      </c>
      <c r="H4241" t="s">
        <v>9442</v>
      </c>
      <c r="I4241" t="s">
        <v>733</v>
      </c>
      <c r="J4241">
        <v>1119776864.152329</v>
      </c>
      <c r="K4241">
        <v>8.9019999999999992</v>
      </c>
      <c r="L4241" t="s">
        <v>9364</v>
      </c>
      <c r="M4241" t="s">
        <v>9365</v>
      </c>
    </row>
    <row r="4242" spans="1:13" x14ac:dyDescent="0.4">
      <c r="A4242">
        <v>210001690</v>
      </c>
      <c r="B4242" t="s">
        <v>2263</v>
      </c>
      <c r="C4242" t="s">
        <v>9227</v>
      </c>
      <c r="D4242" t="s">
        <v>595</v>
      </c>
      <c r="E4242" t="s">
        <v>9443</v>
      </c>
      <c r="F4242" t="s">
        <v>9444</v>
      </c>
      <c r="G4242" t="s">
        <v>595</v>
      </c>
      <c r="H4242" t="s">
        <v>9445</v>
      </c>
      <c r="I4242" t="s">
        <v>733</v>
      </c>
      <c r="J4242">
        <v>2880823714.5531421</v>
      </c>
      <c r="K4242">
        <v>8.4019999999999992</v>
      </c>
      <c r="L4242" t="s">
        <v>9446</v>
      </c>
      <c r="M4242" t="s">
        <v>9447</v>
      </c>
    </row>
    <row r="4243" spans="1:13" x14ac:dyDescent="0.4">
      <c r="A4243">
        <v>210001690</v>
      </c>
      <c r="B4243" t="s">
        <v>2263</v>
      </c>
      <c r="C4243" t="s">
        <v>9227</v>
      </c>
      <c r="D4243" t="s">
        <v>595</v>
      </c>
      <c r="E4243" t="s">
        <v>9448</v>
      </c>
      <c r="F4243" t="s">
        <v>9449</v>
      </c>
      <c r="G4243" t="s">
        <v>595</v>
      </c>
      <c r="H4243" t="s">
        <v>9445</v>
      </c>
      <c r="I4243" t="s">
        <v>733</v>
      </c>
      <c r="J4243">
        <v>3099579810.9571991</v>
      </c>
      <c r="K4243">
        <v>8.4019999999999992</v>
      </c>
      <c r="L4243" t="s">
        <v>9446</v>
      </c>
      <c r="M4243" t="s">
        <v>9447</v>
      </c>
    </row>
    <row r="4244" spans="1:13" x14ac:dyDescent="0.4">
      <c r="A4244">
        <v>210001690</v>
      </c>
      <c r="B4244" t="s">
        <v>2263</v>
      </c>
      <c r="C4244" t="s">
        <v>9227</v>
      </c>
      <c r="D4244" t="s">
        <v>595</v>
      </c>
      <c r="E4244" t="s">
        <v>9450</v>
      </c>
      <c r="F4244" t="s">
        <v>9451</v>
      </c>
      <c r="G4244" t="s">
        <v>595</v>
      </c>
      <c r="H4244" t="s">
        <v>9451</v>
      </c>
      <c r="I4244" t="s">
        <v>733</v>
      </c>
      <c r="J4244">
        <v>2837404219.233243</v>
      </c>
      <c r="K4244">
        <v>8.9019999999999992</v>
      </c>
      <c r="L4244" t="s">
        <v>9394</v>
      </c>
      <c r="M4244" t="s">
        <v>9395</v>
      </c>
    </row>
    <row r="4245" spans="1:13" x14ac:dyDescent="0.4">
      <c r="A4245">
        <v>210001690</v>
      </c>
      <c r="B4245" t="s">
        <v>2263</v>
      </c>
      <c r="C4245" t="s">
        <v>9227</v>
      </c>
      <c r="D4245" t="s">
        <v>595</v>
      </c>
      <c r="E4245" t="s">
        <v>9452</v>
      </c>
      <c r="F4245" t="s">
        <v>9453</v>
      </c>
      <c r="G4245" t="s">
        <v>595</v>
      </c>
      <c r="H4245" t="s">
        <v>9453</v>
      </c>
      <c r="I4245" t="s">
        <v>733</v>
      </c>
      <c r="J4245">
        <v>3352332317.6467309</v>
      </c>
      <c r="K4245">
        <v>8.4019999999999992</v>
      </c>
      <c r="L4245" t="s">
        <v>9253</v>
      </c>
      <c r="M4245" t="s">
        <v>9454</v>
      </c>
    </row>
    <row r="4246" spans="1:13" x14ac:dyDescent="0.4">
      <c r="A4246">
        <v>210001690</v>
      </c>
      <c r="B4246" t="s">
        <v>2263</v>
      </c>
      <c r="C4246" t="s">
        <v>9227</v>
      </c>
      <c r="D4246" t="s">
        <v>595</v>
      </c>
      <c r="E4246" t="s">
        <v>9455</v>
      </c>
      <c r="F4246" t="s">
        <v>9456</v>
      </c>
      <c r="G4246" t="s">
        <v>595</v>
      </c>
      <c r="H4246" t="s">
        <v>9457</v>
      </c>
      <c r="I4246" t="s">
        <v>733</v>
      </c>
      <c r="J4246">
        <v>3907781756.1205831</v>
      </c>
      <c r="K4246">
        <v>8.1519999999999992</v>
      </c>
      <c r="L4246" t="s">
        <v>9458</v>
      </c>
      <c r="M4246" t="s">
        <v>9459</v>
      </c>
    </row>
    <row r="4247" spans="1:13" x14ac:dyDescent="0.4">
      <c r="A4247">
        <v>210001690</v>
      </c>
      <c r="B4247" t="s">
        <v>2263</v>
      </c>
      <c r="C4247" t="s">
        <v>9227</v>
      </c>
      <c r="D4247" t="s">
        <v>595</v>
      </c>
      <c r="E4247" t="s">
        <v>9460</v>
      </c>
      <c r="F4247" t="s">
        <v>9461</v>
      </c>
      <c r="G4247" t="s">
        <v>595</v>
      </c>
      <c r="H4247" t="s">
        <v>9457</v>
      </c>
      <c r="I4247" t="s">
        <v>733</v>
      </c>
      <c r="J4247">
        <v>2442814414.189826</v>
      </c>
      <c r="K4247">
        <v>8.1519999999999992</v>
      </c>
      <c r="L4247" t="s">
        <v>9458</v>
      </c>
      <c r="M4247" t="s">
        <v>9459</v>
      </c>
    </row>
    <row r="4248" spans="1:13" x14ac:dyDescent="0.4">
      <c r="A4248">
        <v>210001690</v>
      </c>
      <c r="B4248" t="s">
        <v>2263</v>
      </c>
      <c r="C4248" t="s">
        <v>9227</v>
      </c>
      <c r="D4248" t="s">
        <v>595</v>
      </c>
      <c r="E4248" t="s">
        <v>9462</v>
      </c>
      <c r="F4248" t="s">
        <v>9463</v>
      </c>
      <c r="G4248" t="s">
        <v>595</v>
      </c>
      <c r="H4248" t="s">
        <v>9463</v>
      </c>
      <c r="I4248" t="s">
        <v>733</v>
      </c>
      <c r="J4248">
        <v>1724256361.8446519</v>
      </c>
      <c r="K4248">
        <v>8.6519999999999992</v>
      </c>
      <c r="L4248" t="s">
        <v>9464</v>
      </c>
      <c r="M4248" t="s">
        <v>9465</v>
      </c>
    </row>
    <row r="4249" spans="1:13" x14ac:dyDescent="0.4">
      <c r="A4249">
        <v>210001690</v>
      </c>
      <c r="B4249" t="s">
        <v>2263</v>
      </c>
      <c r="C4249" t="s">
        <v>9227</v>
      </c>
      <c r="D4249" t="s">
        <v>595</v>
      </c>
      <c r="E4249" t="s">
        <v>9466</v>
      </c>
      <c r="F4249" t="s">
        <v>9467</v>
      </c>
      <c r="G4249" t="s">
        <v>595</v>
      </c>
      <c r="H4249" t="s">
        <v>9467</v>
      </c>
      <c r="I4249" t="s">
        <v>733</v>
      </c>
      <c r="J4249">
        <v>2083177307.3823819</v>
      </c>
      <c r="K4249">
        <v>8.4019999999999992</v>
      </c>
      <c r="L4249" t="s">
        <v>9468</v>
      </c>
      <c r="M4249" t="s">
        <v>9469</v>
      </c>
    </row>
    <row r="4250" spans="1:13" x14ac:dyDescent="0.4">
      <c r="A4250">
        <v>210001690</v>
      </c>
      <c r="B4250" t="s">
        <v>2263</v>
      </c>
      <c r="C4250" t="s">
        <v>9227</v>
      </c>
      <c r="D4250" t="s">
        <v>595</v>
      </c>
      <c r="E4250" t="s">
        <v>9470</v>
      </c>
      <c r="F4250" t="s">
        <v>9471</v>
      </c>
      <c r="G4250" t="s">
        <v>595</v>
      </c>
      <c r="H4250" t="s">
        <v>9471</v>
      </c>
      <c r="I4250" t="s">
        <v>733</v>
      </c>
      <c r="J4250">
        <v>2484502023.708405</v>
      </c>
      <c r="K4250">
        <v>8.4019999999999992</v>
      </c>
      <c r="L4250" t="s">
        <v>9472</v>
      </c>
      <c r="M4250" t="s">
        <v>9473</v>
      </c>
    </row>
    <row r="4251" spans="1:13" x14ac:dyDescent="0.4">
      <c r="A4251">
        <v>210001690</v>
      </c>
      <c r="B4251" t="s">
        <v>2263</v>
      </c>
      <c r="C4251" t="s">
        <v>9227</v>
      </c>
      <c r="D4251" t="s">
        <v>595</v>
      </c>
      <c r="E4251" t="s">
        <v>9474</v>
      </c>
      <c r="F4251" t="s">
        <v>9475</v>
      </c>
      <c r="G4251" t="s">
        <v>595</v>
      </c>
      <c r="H4251" t="s">
        <v>9475</v>
      </c>
      <c r="I4251" t="s">
        <v>733</v>
      </c>
      <c r="J4251">
        <v>2246047456.4302311</v>
      </c>
      <c r="K4251">
        <v>9.4019999999999992</v>
      </c>
      <c r="L4251" t="s">
        <v>2910</v>
      </c>
      <c r="M4251" t="s">
        <v>9476</v>
      </c>
    </row>
    <row r="4252" spans="1:13" x14ac:dyDescent="0.4">
      <c r="A4252">
        <v>210001690</v>
      </c>
      <c r="B4252" t="s">
        <v>2263</v>
      </c>
      <c r="C4252" t="s">
        <v>9227</v>
      </c>
      <c r="D4252" t="s">
        <v>595</v>
      </c>
      <c r="E4252" t="s">
        <v>9477</v>
      </c>
      <c r="F4252" t="s">
        <v>9478</v>
      </c>
      <c r="G4252" t="s">
        <v>595</v>
      </c>
      <c r="H4252" t="s">
        <v>9478</v>
      </c>
      <c r="I4252" t="s">
        <v>733</v>
      </c>
      <c r="J4252">
        <v>3241958430.5792179</v>
      </c>
      <c r="K4252">
        <v>9.1519999999999992</v>
      </c>
      <c r="L4252" t="s">
        <v>9479</v>
      </c>
      <c r="M4252" t="s">
        <v>9480</v>
      </c>
    </row>
    <row r="4253" spans="1:13" x14ac:dyDescent="0.4">
      <c r="A4253">
        <v>210001690</v>
      </c>
      <c r="B4253" t="s">
        <v>2263</v>
      </c>
      <c r="C4253" t="s">
        <v>9227</v>
      </c>
      <c r="D4253" t="s">
        <v>595</v>
      </c>
      <c r="E4253" t="s">
        <v>9481</v>
      </c>
      <c r="F4253" t="s">
        <v>9482</v>
      </c>
      <c r="G4253" t="s">
        <v>595</v>
      </c>
      <c r="H4253" t="s">
        <v>9482</v>
      </c>
      <c r="I4253" t="s">
        <v>733</v>
      </c>
      <c r="J4253">
        <v>4166735675.1034522</v>
      </c>
      <c r="K4253">
        <v>8.1519999999999992</v>
      </c>
      <c r="L4253" t="s">
        <v>9313</v>
      </c>
      <c r="M4253" t="s">
        <v>9175</v>
      </c>
    </row>
    <row r="4254" spans="1:13" x14ac:dyDescent="0.4">
      <c r="A4254">
        <v>210001690</v>
      </c>
      <c r="B4254" t="s">
        <v>2263</v>
      </c>
      <c r="C4254" t="s">
        <v>9227</v>
      </c>
      <c r="D4254" t="s">
        <v>595</v>
      </c>
      <c r="E4254" t="s">
        <v>9483</v>
      </c>
      <c r="F4254" t="s">
        <v>9484</v>
      </c>
      <c r="G4254" t="s">
        <v>595</v>
      </c>
      <c r="H4254" t="s">
        <v>9484</v>
      </c>
      <c r="I4254" t="s">
        <v>733</v>
      </c>
      <c r="J4254">
        <v>4378903483.8139296</v>
      </c>
      <c r="K4254">
        <v>8.4019999999999992</v>
      </c>
      <c r="L4254" t="s">
        <v>9485</v>
      </c>
      <c r="M4254" t="s">
        <v>9486</v>
      </c>
    </row>
    <row r="4255" spans="1:13" x14ac:dyDescent="0.4">
      <c r="A4255">
        <v>210001690</v>
      </c>
      <c r="B4255" t="s">
        <v>2263</v>
      </c>
      <c r="C4255" t="s">
        <v>9227</v>
      </c>
      <c r="D4255" t="s">
        <v>595</v>
      </c>
      <c r="E4255" t="s">
        <v>9487</v>
      </c>
      <c r="F4255" t="s">
        <v>9488</v>
      </c>
      <c r="G4255" t="s">
        <v>595</v>
      </c>
      <c r="H4255" t="s">
        <v>9488</v>
      </c>
      <c r="I4255" t="s">
        <v>733</v>
      </c>
      <c r="J4255">
        <v>3860303509.371707</v>
      </c>
      <c r="K4255">
        <v>8.4019999999999992</v>
      </c>
      <c r="L4255" t="s">
        <v>7797</v>
      </c>
      <c r="M4255" t="s">
        <v>9489</v>
      </c>
    </row>
    <row r="4256" spans="1:13" x14ac:dyDescent="0.4">
      <c r="A4256">
        <v>210001690</v>
      </c>
      <c r="B4256" t="s">
        <v>2263</v>
      </c>
      <c r="C4256" t="s">
        <v>9227</v>
      </c>
      <c r="D4256" t="s">
        <v>595</v>
      </c>
      <c r="E4256" t="s">
        <v>9490</v>
      </c>
      <c r="F4256" t="s">
        <v>9491</v>
      </c>
      <c r="G4256" t="s">
        <v>595</v>
      </c>
      <c r="H4256" t="s">
        <v>9492</v>
      </c>
      <c r="I4256" t="s">
        <v>733</v>
      </c>
      <c r="J4256">
        <v>3595281276.210732</v>
      </c>
      <c r="K4256">
        <v>9.4019999999999992</v>
      </c>
      <c r="L4256" t="s">
        <v>2884</v>
      </c>
      <c r="M4256" t="s">
        <v>9257</v>
      </c>
    </row>
    <row r="4257" spans="1:13" x14ac:dyDescent="0.4">
      <c r="A4257">
        <v>210001690</v>
      </c>
      <c r="B4257" t="s">
        <v>2263</v>
      </c>
      <c r="C4257" t="s">
        <v>9227</v>
      </c>
      <c r="D4257" t="s">
        <v>595</v>
      </c>
      <c r="E4257" t="s">
        <v>9493</v>
      </c>
      <c r="F4257" t="s">
        <v>9494</v>
      </c>
      <c r="G4257" t="s">
        <v>595</v>
      </c>
      <c r="H4257" t="s">
        <v>9492</v>
      </c>
      <c r="I4257" t="s">
        <v>733</v>
      </c>
      <c r="J4257">
        <v>1484597309.522697</v>
      </c>
      <c r="K4257">
        <v>9.4019999999999992</v>
      </c>
      <c r="L4257" t="s">
        <v>2884</v>
      </c>
      <c r="M4257" t="s">
        <v>9257</v>
      </c>
    </row>
    <row r="4258" spans="1:13" x14ac:dyDescent="0.4">
      <c r="A4258">
        <v>210001690</v>
      </c>
      <c r="B4258" t="s">
        <v>2263</v>
      </c>
      <c r="C4258" t="s">
        <v>9227</v>
      </c>
      <c r="D4258" t="s">
        <v>595</v>
      </c>
      <c r="E4258" t="s">
        <v>9495</v>
      </c>
      <c r="F4258" t="s">
        <v>9496</v>
      </c>
      <c r="G4258" t="s">
        <v>595</v>
      </c>
      <c r="H4258" t="s">
        <v>9496</v>
      </c>
      <c r="I4258" t="s">
        <v>733</v>
      </c>
      <c r="J4258">
        <v>5606430105.7913637</v>
      </c>
      <c r="K4258">
        <v>8.1519999999999992</v>
      </c>
      <c r="L4258" t="s">
        <v>9497</v>
      </c>
      <c r="M4258" t="s">
        <v>9498</v>
      </c>
    </row>
    <row r="4259" spans="1:13" x14ac:dyDescent="0.4">
      <c r="A4259">
        <v>210001690</v>
      </c>
      <c r="B4259" t="s">
        <v>2263</v>
      </c>
      <c r="C4259" t="s">
        <v>9227</v>
      </c>
      <c r="D4259" t="s">
        <v>595</v>
      </c>
      <c r="E4259" t="s">
        <v>9499</v>
      </c>
      <c r="F4259" t="s">
        <v>9500</v>
      </c>
      <c r="G4259" t="s">
        <v>595</v>
      </c>
      <c r="H4259" t="s">
        <v>9500</v>
      </c>
      <c r="I4259" t="s">
        <v>733</v>
      </c>
      <c r="J4259">
        <v>3282518601.241231</v>
      </c>
      <c r="K4259">
        <v>9.1519999999999992</v>
      </c>
      <c r="L4259" t="s">
        <v>9501</v>
      </c>
      <c r="M4259" t="s">
        <v>9502</v>
      </c>
    </row>
    <row r="4260" spans="1:13" x14ac:dyDescent="0.4">
      <c r="A4260">
        <v>210001690</v>
      </c>
      <c r="B4260" t="s">
        <v>2263</v>
      </c>
      <c r="C4260" t="s">
        <v>9227</v>
      </c>
      <c r="D4260" t="s">
        <v>595</v>
      </c>
      <c r="E4260" t="s">
        <v>9503</v>
      </c>
      <c r="F4260" t="s">
        <v>9504</v>
      </c>
      <c r="G4260" t="s">
        <v>595</v>
      </c>
      <c r="H4260" t="s">
        <v>9504</v>
      </c>
      <c r="I4260" t="s">
        <v>733</v>
      </c>
      <c r="J4260">
        <v>2678997692.147573</v>
      </c>
      <c r="K4260">
        <v>8.4019999999999992</v>
      </c>
      <c r="L4260" t="s">
        <v>9405</v>
      </c>
      <c r="M4260" t="s">
        <v>9505</v>
      </c>
    </row>
    <row r="4261" spans="1:13" x14ac:dyDescent="0.4">
      <c r="A4261">
        <v>210001690</v>
      </c>
      <c r="B4261" t="s">
        <v>2263</v>
      </c>
      <c r="C4261" t="s">
        <v>9227</v>
      </c>
      <c r="D4261" t="s">
        <v>595</v>
      </c>
      <c r="E4261" t="s">
        <v>9506</v>
      </c>
      <c r="F4261" t="s">
        <v>9507</v>
      </c>
      <c r="G4261" t="s">
        <v>595</v>
      </c>
      <c r="H4261" t="s">
        <v>9507</v>
      </c>
      <c r="I4261" t="s">
        <v>733</v>
      </c>
      <c r="J4261">
        <v>3310226369.6811261</v>
      </c>
      <c r="K4261">
        <v>8.4019999999999992</v>
      </c>
      <c r="L4261" t="s">
        <v>9508</v>
      </c>
      <c r="M4261" t="s">
        <v>9509</v>
      </c>
    </row>
    <row r="4262" spans="1:13" x14ac:dyDescent="0.4">
      <c r="A4262">
        <v>210001690</v>
      </c>
      <c r="B4262" t="s">
        <v>2263</v>
      </c>
      <c r="C4262" t="s">
        <v>9227</v>
      </c>
      <c r="D4262" t="s">
        <v>595</v>
      </c>
      <c r="E4262" t="s">
        <v>9510</v>
      </c>
      <c r="F4262" t="s">
        <v>9511</v>
      </c>
      <c r="G4262" t="s">
        <v>595</v>
      </c>
      <c r="H4262" t="s">
        <v>9511</v>
      </c>
      <c r="I4262" t="s">
        <v>733</v>
      </c>
      <c r="J4262">
        <v>3918202023.9839239</v>
      </c>
      <c r="K4262">
        <v>8.4019999999999992</v>
      </c>
      <c r="L4262" t="s">
        <v>9512</v>
      </c>
      <c r="M4262" t="s">
        <v>9513</v>
      </c>
    </row>
    <row r="4263" spans="1:13" x14ac:dyDescent="0.4">
      <c r="A4263">
        <v>210001690</v>
      </c>
      <c r="B4263" t="s">
        <v>2263</v>
      </c>
      <c r="C4263" t="s">
        <v>9227</v>
      </c>
      <c r="D4263" t="s">
        <v>595</v>
      </c>
      <c r="E4263" t="s">
        <v>9514</v>
      </c>
      <c r="F4263" t="s">
        <v>9515</v>
      </c>
      <c r="G4263" t="s">
        <v>595</v>
      </c>
      <c r="H4263" t="s">
        <v>9515</v>
      </c>
      <c r="I4263" t="s">
        <v>733</v>
      </c>
      <c r="J4263">
        <v>966158310.88012505</v>
      </c>
      <c r="K4263">
        <v>8.1519999999999992</v>
      </c>
      <c r="L4263" t="s">
        <v>9516</v>
      </c>
      <c r="M4263" t="s">
        <v>9157</v>
      </c>
    </row>
    <row r="4264" spans="1:13" x14ac:dyDescent="0.4">
      <c r="A4264">
        <v>210001690</v>
      </c>
      <c r="B4264" t="s">
        <v>2263</v>
      </c>
      <c r="C4264" t="s">
        <v>9227</v>
      </c>
      <c r="D4264" t="s">
        <v>595</v>
      </c>
      <c r="E4264" t="s">
        <v>9517</v>
      </c>
      <c r="F4264" t="s">
        <v>9518</v>
      </c>
      <c r="G4264" t="s">
        <v>595</v>
      </c>
      <c r="H4264" t="s">
        <v>9518</v>
      </c>
      <c r="I4264" t="s">
        <v>733</v>
      </c>
      <c r="J4264">
        <v>4710220435.3352518</v>
      </c>
      <c r="K4264">
        <v>9.4019999999999992</v>
      </c>
      <c r="L4264" t="s">
        <v>9519</v>
      </c>
      <c r="M4264" t="s">
        <v>9520</v>
      </c>
    </row>
    <row r="4265" spans="1:13" x14ac:dyDescent="0.4">
      <c r="A4265">
        <v>210001690</v>
      </c>
      <c r="B4265" t="s">
        <v>2263</v>
      </c>
      <c r="C4265" t="s">
        <v>9227</v>
      </c>
      <c r="D4265" t="s">
        <v>595</v>
      </c>
      <c r="E4265" t="s">
        <v>9521</v>
      </c>
      <c r="F4265" t="s">
        <v>9522</v>
      </c>
      <c r="G4265" t="s">
        <v>595</v>
      </c>
      <c r="H4265" t="s">
        <v>9522</v>
      </c>
      <c r="I4265" t="s">
        <v>733</v>
      </c>
      <c r="J4265">
        <v>3264182500.6139359</v>
      </c>
      <c r="K4265">
        <v>9.1519999999999992</v>
      </c>
      <c r="L4265" t="s">
        <v>9523</v>
      </c>
      <c r="M4265" t="s">
        <v>9524</v>
      </c>
    </row>
    <row r="4266" spans="1:13" x14ac:dyDescent="0.4">
      <c r="A4266">
        <v>210001690</v>
      </c>
      <c r="B4266" t="s">
        <v>2263</v>
      </c>
      <c r="C4266" t="s">
        <v>9227</v>
      </c>
      <c r="D4266" t="s">
        <v>595</v>
      </c>
      <c r="E4266" t="s">
        <v>9525</v>
      </c>
      <c r="F4266" t="s">
        <v>9526</v>
      </c>
      <c r="G4266" t="s">
        <v>595</v>
      </c>
      <c r="H4266" t="s">
        <v>9526</v>
      </c>
      <c r="I4266" t="s">
        <v>733</v>
      </c>
      <c r="J4266">
        <v>3264283818.4767208</v>
      </c>
      <c r="K4266">
        <v>8.4019999999999992</v>
      </c>
      <c r="L4266" t="s">
        <v>9527</v>
      </c>
      <c r="M4266" t="s">
        <v>9528</v>
      </c>
    </row>
    <row r="4267" spans="1:13" x14ac:dyDescent="0.4">
      <c r="A4267">
        <v>210001690</v>
      </c>
      <c r="B4267" t="s">
        <v>2263</v>
      </c>
      <c r="C4267" t="s">
        <v>9227</v>
      </c>
      <c r="D4267" t="s">
        <v>595</v>
      </c>
      <c r="E4267" t="s">
        <v>9529</v>
      </c>
      <c r="F4267" t="s">
        <v>9530</v>
      </c>
      <c r="G4267" t="s">
        <v>595</v>
      </c>
      <c r="H4267" t="s">
        <v>9531</v>
      </c>
      <c r="I4267" t="s">
        <v>733</v>
      </c>
      <c r="J4267">
        <v>2224027167.4399452</v>
      </c>
      <c r="K4267">
        <v>9.4019999999999992</v>
      </c>
      <c r="L4267" t="s">
        <v>3098</v>
      </c>
      <c r="M4267" t="s">
        <v>9532</v>
      </c>
    </row>
    <row r="4268" spans="1:13" x14ac:dyDescent="0.4">
      <c r="A4268">
        <v>210001690</v>
      </c>
      <c r="B4268" t="s">
        <v>2263</v>
      </c>
      <c r="C4268" t="s">
        <v>9227</v>
      </c>
      <c r="D4268" t="s">
        <v>595</v>
      </c>
      <c r="E4268" t="s">
        <v>9533</v>
      </c>
      <c r="F4268" t="s">
        <v>9534</v>
      </c>
      <c r="G4268" t="s">
        <v>595</v>
      </c>
      <c r="H4268" t="s">
        <v>9534</v>
      </c>
      <c r="I4268" t="s">
        <v>733</v>
      </c>
      <c r="J4268">
        <v>3070810150.4861169</v>
      </c>
      <c r="K4268">
        <v>8.6519999999999992</v>
      </c>
      <c r="L4268" t="s">
        <v>9535</v>
      </c>
      <c r="M4268" t="s">
        <v>9513</v>
      </c>
    </row>
    <row r="4269" spans="1:13" x14ac:dyDescent="0.4">
      <c r="A4269">
        <v>210001690</v>
      </c>
      <c r="B4269" t="s">
        <v>2263</v>
      </c>
      <c r="C4269" t="s">
        <v>9227</v>
      </c>
      <c r="D4269" t="s">
        <v>595</v>
      </c>
      <c r="E4269" t="s">
        <v>9536</v>
      </c>
      <c r="F4269" t="s">
        <v>9537</v>
      </c>
      <c r="G4269" t="s">
        <v>595</v>
      </c>
      <c r="H4269" t="s">
        <v>9537</v>
      </c>
      <c r="I4269" t="s">
        <v>733</v>
      </c>
      <c r="J4269">
        <v>5209565631.1539507</v>
      </c>
      <c r="K4269">
        <v>9.1519999999999992</v>
      </c>
      <c r="L4269" t="s">
        <v>9538</v>
      </c>
      <c r="M4269" t="s">
        <v>9539</v>
      </c>
    </row>
    <row r="4270" spans="1:13" x14ac:dyDescent="0.4">
      <c r="A4270">
        <v>210001690</v>
      </c>
      <c r="B4270" t="s">
        <v>2263</v>
      </c>
      <c r="C4270" t="s">
        <v>9227</v>
      </c>
      <c r="D4270" t="s">
        <v>595</v>
      </c>
      <c r="E4270" t="s">
        <v>9540</v>
      </c>
      <c r="F4270" t="s">
        <v>9541</v>
      </c>
      <c r="G4270" t="s">
        <v>595</v>
      </c>
      <c r="H4270" t="s">
        <v>9541</v>
      </c>
      <c r="I4270" t="s">
        <v>733</v>
      </c>
      <c r="J4270">
        <v>5538290513.9774408</v>
      </c>
      <c r="K4270">
        <v>8.4019999999999992</v>
      </c>
      <c r="L4270" t="s">
        <v>9542</v>
      </c>
      <c r="M4270" t="s">
        <v>9543</v>
      </c>
    </row>
    <row r="4271" spans="1:13" x14ac:dyDescent="0.4">
      <c r="A4271">
        <v>210001690</v>
      </c>
      <c r="B4271" t="s">
        <v>2263</v>
      </c>
      <c r="C4271" t="s">
        <v>9227</v>
      </c>
      <c r="D4271" t="s">
        <v>595</v>
      </c>
      <c r="E4271" t="s">
        <v>9544</v>
      </c>
      <c r="F4271" t="s">
        <v>9545</v>
      </c>
      <c r="G4271" t="s">
        <v>595</v>
      </c>
      <c r="H4271" t="s">
        <v>9545</v>
      </c>
      <c r="I4271" t="s">
        <v>733</v>
      </c>
      <c r="J4271">
        <v>3673266431.9470501</v>
      </c>
      <c r="K4271">
        <v>8.4019999999999992</v>
      </c>
      <c r="L4271" t="s">
        <v>9546</v>
      </c>
      <c r="M4271" t="s">
        <v>9547</v>
      </c>
    </row>
    <row r="4272" spans="1:13" x14ac:dyDescent="0.4">
      <c r="A4272">
        <v>210001690</v>
      </c>
      <c r="B4272" t="s">
        <v>2263</v>
      </c>
      <c r="C4272" t="s">
        <v>9227</v>
      </c>
      <c r="D4272" t="s">
        <v>595</v>
      </c>
      <c r="E4272" t="s">
        <v>9548</v>
      </c>
      <c r="F4272" t="s">
        <v>9549</v>
      </c>
      <c r="G4272" t="s">
        <v>595</v>
      </c>
      <c r="H4272" t="s">
        <v>9549</v>
      </c>
      <c r="I4272" t="s">
        <v>733</v>
      </c>
      <c r="J4272">
        <v>900050589.81900501</v>
      </c>
      <c r="K4272">
        <v>8.9019999999999992</v>
      </c>
      <c r="L4272" t="s">
        <v>9550</v>
      </c>
      <c r="M4272" t="s">
        <v>9551</v>
      </c>
    </row>
    <row r="4273" spans="1:13" x14ac:dyDescent="0.4">
      <c r="A4273">
        <v>210001690</v>
      </c>
      <c r="B4273" t="s">
        <v>2263</v>
      </c>
      <c r="C4273" t="s">
        <v>9227</v>
      </c>
      <c r="D4273" t="s">
        <v>595</v>
      </c>
      <c r="E4273" t="s">
        <v>9552</v>
      </c>
      <c r="F4273" t="s">
        <v>9553</v>
      </c>
      <c r="G4273" t="s">
        <v>595</v>
      </c>
      <c r="H4273" t="s">
        <v>9554</v>
      </c>
      <c r="I4273" t="s">
        <v>733</v>
      </c>
      <c r="J4273">
        <v>1345333150.1344731</v>
      </c>
      <c r="K4273">
        <v>8.9019999999999992</v>
      </c>
      <c r="L4273" t="s">
        <v>9555</v>
      </c>
      <c r="M4273" t="s">
        <v>9556</v>
      </c>
    </row>
    <row r="4274" spans="1:13" x14ac:dyDescent="0.4">
      <c r="A4274">
        <v>210001690</v>
      </c>
      <c r="B4274" t="s">
        <v>2263</v>
      </c>
      <c r="C4274" t="s">
        <v>9227</v>
      </c>
      <c r="D4274" t="s">
        <v>595</v>
      </c>
      <c r="E4274" t="s">
        <v>9557</v>
      </c>
      <c r="F4274" t="s">
        <v>9558</v>
      </c>
      <c r="G4274" t="s">
        <v>595</v>
      </c>
      <c r="H4274" t="s">
        <v>9558</v>
      </c>
      <c r="I4274" t="s">
        <v>733</v>
      </c>
      <c r="J4274">
        <v>1851293776.3150041</v>
      </c>
      <c r="K4274">
        <v>9.1519999999999992</v>
      </c>
      <c r="L4274" t="s">
        <v>9559</v>
      </c>
      <c r="M4274" t="s">
        <v>9560</v>
      </c>
    </row>
    <row r="4275" spans="1:13" x14ac:dyDescent="0.4">
      <c r="A4275">
        <v>210001690</v>
      </c>
      <c r="B4275" t="s">
        <v>2263</v>
      </c>
      <c r="C4275" t="s">
        <v>9227</v>
      </c>
      <c r="D4275" t="s">
        <v>595</v>
      </c>
      <c r="E4275" t="s">
        <v>9561</v>
      </c>
      <c r="F4275" t="s">
        <v>9562</v>
      </c>
      <c r="G4275" t="s">
        <v>595</v>
      </c>
      <c r="H4275" t="s">
        <v>9562</v>
      </c>
      <c r="I4275" t="s">
        <v>733</v>
      </c>
      <c r="J4275">
        <v>4358974771.1880035</v>
      </c>
      <c r="K4275">
        <v>8.1519999999999992</v>
      </c>
      <c r="L4275" t="s">
        <v>9253</v>
      </c>
      <c r="M4275" t="s">
        <v>9254</v>
      </c>
    </row>
    <row r="4276" spans="1:13" x14ac:dyDescent="0.4">
      <c r="A4276">
        <v>210001690</v>
      </c>
      <c r="B4276" t="s">
        <v>2263</v>
      </c>
      <c r="C4276" t="s">
        <v>9227</v>
      </c>
      <c r="D4276" t="s">
        <v>595</v>
      </c>
      <c r="E4276" t="s">
        <v>9563</v>
      </c>
      <c r="F4276" t="s">
        <v>9564</v>
      </c>
      <c r="G4276" t="s">
        <v>595</v>
      </c>
      <c r="H4276" t="s">
        <v>9565</v>
      </c>
      <c r="I4276" t="s">
        <v>733</v>
      </c>
      <c r="J4276">
        <v>2476423303.276897</v>
      </c>
      <c r="K4276">
        <v>8.9019999999999992</v>
      </c>
      <c r="L4276" t="s">
        <v>9566</v>
      </c>
      <c r="M4276" t="s">
        <v>9567</v>
      </c>
    </row>
    <row r="4277" spans="1:13" x14ac:dyDescent="0.4">
      <c r="A4277">
        <v>210001690</v>
      </c>
      <c r="B4277" t="s">
        <v>2263</v>
      </c>
      <c r="C4277" t="s">
        <v>9227</v>
      </c>
      <c r="D4277" t="s">
        <v>595</v>
      </c>
      <c r="E4277" t="s">
        <v>9568</v>
      </c>
      <c r="F4277" t="s">
        <v>9569</v>
      </c>
      <c r="G4277" t="s">
        <v>595</v>
      </c>
      <c r="H4277" t="s">
        <v>9570</v>
      </c>
      <c r="I4277" t="s">
        <v>733</v>
      </c>
      <c r="J4277">
        <v>3373806619.254951</v>
      </c>
      <c r="K4277">
        <v>8.9019999999999992</v>
      </c>
      <c r="L4277" t="s">
        <v>9566</v>
      </c>
      <c r="M4277" t="s">
        <v>9567</v>
      </c>
    </row>
    <row r="4278" spans="1:13" x14ac:dyDescent="0.4">
      <c r="A4278">
        <v>210001690</v>
      </c>
      <c r="B4278" t="s">
        <v>2263</v>
      </c>
      <c r="C4278" t="s">
        <v>9227</v>
      </c>
      <c r="D4278" t="s">
        <v>595</v>
      </c>
      <c r="E4278" t="s">
        <v>9571</v>
      </c>
      <c r="F4278" t="s">
        <v>9572</v>
      </c>
      <c r="G4278" t="s">
        <v>595</v>
      </c>
      <c r="H4278" t="s">
        <v>9572</v>
      </c>
      <c r="I4278" t="s">
        <v>733</v>
      </c>
      <c r="J4278">
        <v>3933461397.3349161</v>
      </c>
      <c r="K4278">
        <v>8.9019999999999992</v>
      </c>
      <c r="L4278" t="s">
        <v>9573</v>
      </c>
      <c r="M4278" t="s">
        <v>9574</v>
      </c>
    </row>
    <row r="4279" spans="1:13" x14ac:dyDescent="0.4">
      <c r="A4279">
        <v>210001690</v>
      </c>
      <c r="B4279" t="s">
        <v>2263</v>
      </c>
      <c r="C4279" t="s">
        <v>9227</v>
      </c>
      <c r="D4279" t="s">
        <v>595</v>
      </c>
      <c r="E4279" t="s">
        <v>9575</v>
      </c>
      <c r="F4279" t="s">
        <v>9576</v>
      </c>
      <c r="G4279" t="s">
        <v>595</v>
      </c>
      <c r="H4279" t="s">
        <v>9576</v>
      </c>
      <c r="I4279" t="s">
        <v>733</v>
      </c>
      <c r="J4279">
        <v>1511872987.180269</v>
      </c>
      <c r="K4279">
        <v>8.4019999999999992</v>
      </c>
      <c r="L4279" t="s">
        <v>9577</v>
      </c>
      <c r="M4279" t="s">
        <v>9578</v>
      </c>
    </row>
    <row r="4280" spans="1:13" x14ac:dyDescent="0.4">
      <c r="A4280">
        <v>210001690</v>
      </c>
      <c r="B4280" t="s">
        <v>2263</v>
      </c>
      <c r="C4280" t="s">
        <v>9227</v>
      </c>
      <c r="D4280" t="s">
        <v>595</v>
      </c>
      <c r="E4280" t="s">
        <v>9579</v>
      </c>
      <c r="F4280" t="s">
        <v>9580</v>
      </c>
      <c r="G4280" t="s">
        <v>595</v>
      </c>
      <c r="H4280" t="s">
        <v>9580</v>
      </c>
      <c r="I4280" t="s">
        <v>733</v>
      </c>
      <c r="J4280">
        <v>2733520017.8274722</v>
      </c>
      <c r="K4280">
        <v>8.1519999999999992</v>
      </c>
      <c r="L4280" t="s">
        <v>3659</v>
      </c>
      <c r="M4280" t="s">
        <v>9581</v>
      </c>
    </row>
    <row r="4281" spans="1:13" x14ac:dyDescent="0.4">
      <c r="A4281">
        <v>210001690</v>
      </c>
      <c r="B4281" t="s">
        <v>2263</v>
      </c>
      <c r="C4281" t="s">
        <v>9227</v>
      </c>
      <c r="D4281" t="s">
        <v>595</v>
      </c>
      <c r="E4281" t="s">
        <v>9582</v>
      </c>
      <c r="F4281" t="s">
        <v>9583</v>
      </c>
      <c r="G4281" t="s">
        <v>595</v>
      </c>
      <c r="H4281" t="s">
        <v>9583</v>
      </c>
      <c r="I4281" t="s">
        <v>733</v>
      </c>
      <c r="J4281">
        <v>2306360503.553226</v>
      </c>
      <c r="K4281">
        <v>8.4019999999999992</v>
      </c>
      <c r="L4281" t="s">
        <v>7807</v>
      </c>
      <c r="M4281" t="s">
        <v>9584</v>
      </c>
    </row>
    <row r="4282" spans="1:13" x14ac:dyDescent="0.4">
      <c r="A4282">
        <v>210001690</v>
      </c>
      <c r="B4282" t="s">
        <v>2263</v>
      </c>
      <c r="C4282" t="s">
        <v>9227</v>
      </c>
      <c r="D4282" t="s">
        <v>595</v>
      </c>
      <c r="E4282" t="s">
        <v>9585</v>
      </c>
      <c r="F4282" t="s">
        <v>9586</v>
      </c>
      <c r="G4282" t="s">
        <v>595</v>
      </c>
      <c r="H4282" t="s">
        <v>9586</v>
      </c>
      <c r="I4282" t="s">
        <v>733</v>
      </c>
      <c r="J4282">
        <v>2950870416.3203702</v>
      </c>
      <c r="K4282">
        <v>9.4019999999999992</v>
      </c>
      <c r="L4282" t="s">
        <v>9303</v>
      </c>
      <c r="M4282" t="s">
        <v>9587</v>
      </c>
    </row>
    <row r="4283" spans="1:13" x14ac:dyDescent="0.4">
      <c r="A4283">
        <v>210001706</v>
      </c>
      <c r="B4283" t="s">
        <v>2277</v>
      </c>
      <c r="C4283" t="s">
        <v>9588</v>
      </c>
      <c r="D4283" t="s">
        <v>595</v>
      </c>
      <c r="F4283" t="s">
        <v>9589</v>
      </c>
      <c r="G4283" t="s">
        <v>595</v>
      </c>
      <c r="H4283" t="s">
        <v>9589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9588</v>
      </c>
      <c r="D4284" t="s">
        <v>595</v>
      </c>
      <c r="F4284" t="s">
        <v>9590</v>
      </c>
      <c r="G4284" t="s">
        <v>595</v>
      </c>
      <c r="H4284" t="s">
        <v>9590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9588</v>
      </c>
      <c r="D4285" t="s">
        <v>595</v>
      </c>
      <c r="F4285" t="s">
        <v>9591</v>
      </c>
      <c r="G4285" t="s">
        <v>595</v>
      </c>
      <c r="H4285" t="s">
        <v>9591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9588</v>
      </c>
      <c r="D4286" t="s">
        <v>595</v>
      </c>
      <c r="F4286" t="s">
        <v>9592</v>
      </c>
      <c r="G4286" t="s">
        <v>595</v>
      </c>
      <c r="H4286" t="s">
        <v>9592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9588</v>
      </c>
      <c r="D4287" t="s">
        <v>595</v>
      </c>
      <c r="F4287" t="s">
        <v>9593</v>
      </c>
      <c r="G4287" t="s">
        <v>595</v>
      </c>
      <c r="H4287" t="s">
        <v>9593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9588</v>
      </c>
      <c r="D4288" t="s">
        <v>595</v>
      </c>
      <c r="F4288" t="s">
        <v>9594</v>
      </c>
      <c r="G4288" t="s">
        <v>595</v>
      </c>
      <c r="H4288" t="s">
        <v>9594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9588</v>
      </c>
      <c r="D4289" t="s">
        <v>595</v>
      </c>
      <c r="F4289" t="s">
        <v>9595</v>
      </c>
      <c r="G4289" t="s">
        <v>595</v>
      </c>
      <c r="H4289" t="s">
        <v>9595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9588</v>
      </c>
      <c r="D4290" t="s">
        <v>595</v>
      </c>
      <c r="F4290" t="s">
        <v>9596</v>
      </c>
      <c r="G4290" t="s">
        <v>595</v>
      </c>
      <c r="H4290" t="s">
        <v>9596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9588</v>
      </c>
      <c r="D4291" t="s">
        <v>595</v>
      </c>
      <c r="F4291" t="s">
        <v>9597</v>
      </c>
      <c r="G4291" t="s">
        <v>595</v>
      </c>
      <c r="H4291" t="s">
        <v>9597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9588</v>
      </c>
      <c r="D4292" t="s">
        <v>595</v>
      </c>
      <c r="F4292" t="s">
        <v>9598</v>
      </c>
      <c r="G4292" t="s">
        <v>595</v>
      </c>
      <c r="H4292" t="s">
        <v>9598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9588</v>
      </c>
      <c r="D4293" t="s">
        <v>595</v>
      </c>
      <c r="F4293" t="s">
        <v>9599</v>
      </c>
      <c r="G4293" t="s">
        <v>595</v>
      </c>
      <c r="H4293" t="s">
        <v>9599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9588</v>
      </c>
      <c r="D4294" t="s">
        <v>595</v>
      </c>
      <c r="F4294" t="s">
        <v>9600</v>
      </c>
      <c r="G4294" t="s">
        <v>595</v>
      </c>
      <c r="H4294" t="s">
        <v>9600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9588</v>
      </c>
      <c r="D4295" t="s">
        <v>595</v>
      </c>
      <c r="F4295" t="s">
        <v>9601</v>
      </c>
      <c r="G4295" t="s">
        <v>595</v>
      </c>
      <c r="H4295" t="s">
        <v>9601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9588</v>
      </c>
      <c r="D4296" t="s">
        <v>595</v>
      </c>
      <c r="F4296" t="s">
        <v>9602</v>
      </c>
      <c r="G4296" t="s">
        <v>595</v>
      </c>
      <c r="H4296" t="s">
        <v>9602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9588</v>
      </c>
      <c r="D4297" t="s">
        <v>595</v>
      </c>
      <c r="F4297" t="s">
        <v>9603</v>
      </c>
      <c r="G4297" t="s">
        <v>595</v>
      </c>
      <c r="H4297" t="s">
        <v>9603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9588</v>
      </c>
      <c r="D4298" t="s">
        <v>595</v>
      </c>
      <c r="F4298" t="s">
        <v>9604</v>
      </c>
      <c r="G4298" t="s">
        <v>595</v>
      </c>
      <c r="H4298" t="s">
        <v>9604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9588</v>
      </c>
      <c r="D4299" t="s">
        <v>595</v>
      </c>
      <c r="F4299" t="s">
        <v>9605</v>
      </c>
      <c r="G4299" t="s">
        <v>595</v>
      </c>
      <c r="H4299" t="s">
        <v>9605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9588</v>
      </c>
      <c r="D4300" t="s">
        <v>595</v>
      </c>
      <c r="F4300" t="s">
        <v>9606</v>
      </c>
      <c r="G4300" t="s">
        <v>595</v>
      </c>
      <c r="H4300" t="s">
        <v>9606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9588</v>
      </c>
      <c r="D4301" t="s">
        <v>595</v>
      </c>
      <c r="F4301" t="s">
        <v>9607</v>
      </c>
      <c r="G4301" t="s">
        <v>595</v>
      </c>
      <c r="H4301" t="s">
        <v>9607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9588</v>
      </c>
      <c r="D4302" t="s">
        <v>595</v>
      </c>
      <c r="F4302" t="s">
        <v>9608</v>
      </c>
      <c r="G4302" t="s">
        <v>595</v>
      </c>
      <c r="H4302" t="s">
        <v>9608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9588</v>
      </c>
      <c r="D4303" t="s">
        <v>595</v>
      </c>
      <c r="F4303" t="s">
        <v>9609</v>
      </c>
      <c r="G4303" t="s">
        <v>595</v>
      </c>
      <c r="H4303" t="s">
        <v>9609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9588</v>
      </c>
      <c r="D4304" t="s">
        <v>595</v>
      </c>
      <c r="F4304" t="s">
        <v>9610</v>
      </c>
      <c r="G4304" t="s">
        <v>595</v>
      </c>
      <c r="H4304" t="s">
        <v>9610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9588</v>
      </c>
      <c r="D4305" t="s">
        <v>595</v>
      </c>
      <c r="F4305" t="s">
        <v>9611</v>
      </c>
      <c r="G4305" t="s">
        <v>595</v>
      </c>
      <c r="H4305" t="s">
        <v>9611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9588</v>
      </c>
      <c r="D4306" t="s">
        <v>595</v>
      </c>
      <c r="F4306" t="s">
        <v>9612</v>
      </c>
      <c r="G4306" t="s">
        <v>595</v>
      </c>
      <c r="H4306" t="s">
        <v>9612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9588</v>
      </c>
      <c r="D4307" t="s">
        <v>595</v>
      </c>
      <c r="F4307" t="s">
        <v>9613</v>
      </c>
      <c r="G4307" t="s">
        <v>595</v>
      </c>
      <c r="H4307" t="s">
        <v>9613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9588</v>
      </c>
      <c r="D4308" t="s">
        <v>595</v>
      </c>
      <c r="F4308" t="s">
        <v>9614</v>
      </c>
      <c r="G4308" t="s">
        <v>595</v>
      </c>
      <c r="H4308" t="s">
        <v>9614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9588</v>
      </c>
      <c r="D4309" t="s">
        <v>595</v>
      </c>
      <c r="F4309" t="s">
        <v>9615</v>
      </c>
      <c r="G4309" t="s">
        <v>595</v>
      </c>
      <c r="H4309" t="s">
        <v>9615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9588</v>
      </c>
      <c r="D4310" t="s">
        <v>595</v>
      </c>
      <c r="F4310" t="s">
        <v>9616</v>
      </c>
      <c r="G4310" t="s">
        <v>595</v>
      </c>
      <c r="H4310" t="s">
        <v>9616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9588</v>
      </c>
      <c r="D4311" t="s">
        <v>595</v>
      </c>
      <c r="F4311" t="s">
        <v>9617</v>
      </c>
      <c r="G4311" t="s">
        <v>595</v>
      </c>
      <c r="H4311" t="s">
        <v>9617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9588</v>
      </c>
      <c r="D4312" t="s">
        <v>595</v>
      </c>
      <c r="F4312" t="s">
        <v>9618</v>
      </c>
      <c r="G4312" t="s">
        <v>595</v>
      </c>
      <c r="H4312" t="s">
        <v>9618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9588</v>
      </c>
      <c r="D4313" t="s">
        <v>595</v>
      </c>
      <c r="F4313" t="s">
        <v>9619</v>
      </c>
      <c r="G4313" t="s">
        <v>595</v>
      </c>
      <c r="H4313" t="s">
        <v>9619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9588</v>
      </c>
      <c r="D4314" t="s">
        <v>595</v>
      </c>
      <c r="F4314" t="s">
        <v>9620</v>
      </c>
      <c r="G4314" t="s">
        <v>595</v>
      </c>
      <c r="H4314" t="s">
        <v>9620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9588</v>
      </c>
      <c r="D4315" t="s">
        <v>595</v>
      </c>
      <c r="F4315" t="s">
        <v>9621</v>
      </c>
      <c r="G4315" t="s">
        <v>595</v>
      </c>
      <c r="H4315" t="s">
        <v>9621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9588</v>
      </c>
      <c r="D4316" t="s">
        <v>595</v>
      </c>
      <c r="F4316" t="s">
        <v>9622</v>
      </c>
      <c r="G4316" t="s">
        <v>595</v>
      </c>
      <c r="H4316" t="s">
        <v>9622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9588</v>
      </c>
      <c r="D4317" t="s">
        <v>595</v>
      </c>
      <c r="F4317" t="s">
        <v>9623</v>
      </c>
      <c r="G4317" t="s">
        <v>595</v>
      </c>
      <c r="H4317" t="s">
        <v>9623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9588</v>
      </c>
      <c r="D4318" t="s">
        <v>595</v>
      </c>
      <c r="F4318" t="s">
        <v>9624</v>
      </c>
      <c r="G4318" t="s">
        <v>595</v>
      </c>
      <c r="H4318" t="s">
        <v>9624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9588</v>
      </c>
      <c r="D4319" t="s">
        <v>595</v>
      </c>
      <c r="F4319" t="s">
        <v>9625</v>
      </c>
      <c r="G4319" t="s">
        <v>595</v>
      </c>
      <c r="H4319" t="s">
        <v>9625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9588</v>
      </c>
      <c r="D4320" t="s">
        <v>595</v>
      </c>
      <c r="F4320" t="s">
        <v>9626</v>
      </c>
      <c r="G4320" t="s">
        <v>595</v>
      </c>
      <c r="H4320" t="s">
        <v>9626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9588</v>
      </c>
      <c r="D4321" t="s">
        <v>595</v>
      </c>
      <c r="F4321" t="s">
        <v>9627</v>
      </c>
      <c r="G4321" t="s">
        <v>595</v>
      </c>
      <c r="H4321" t="s">
        <v>9627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9588</v>
      </c>
      <c r="D4322" t="s">
        <v>595</v>
      </c>
      <c r="F4322" t="s">
        <v>9628</v>
      </c>
      <c r="G4322" t="s">
        <v>595</v>
      </c>
      <c r="H4322" t="s">
        <v>9628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9588</v>
      </c>
      <c r="D4323" t="s">
        <v>595</v>
      </c>
      <c r="F4323" t="s">
        <v>9629</v>
      </c>
      <c r="G4323" t="s">
        <v>595</v>
      </c>
      <c r="H4323" t="s">
        <v>9629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9588</v>
      </c>
      <c r="D4324" t="s">
        <v>595</v>
      </c>
      <c r="F4324" t="s">
        <v>9630</v>
      </c>
      <c r="G4324" t="s">
        <v>595</v>
      </c>
      <c r="H4324" t="s">
        <v>9630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9588</v>
      </c>
      <c r="D4325" t="s">
        <v>595</v>
      </c>
      <c r="F4325" t="s">
        <v>9631</v>
      </c>
      <c r="G4325" t="s">
        <v>595</v>
      </c>
      <c r="H4325" t="s">
        <v>9631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9588</v>
      </c>
      <c r="D4326" t="s">
        <v>595</v>
      </c>
      <c r="F4326" t="s">
        <v>9632</v>
      </c>
      <c r="G4326" t="s">
        <v>595</v>
      </c>
      <c r="H4326" t="s">
        <v>9632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9588</v>
      </c>
      <c r="D4327" t="s">
        <v>595</v>
      </c>
      <c r="F4327" t="s">
        <v>9633</v>
      </c>
      <c r="G4327" t="s">
        <v>595</v>
      </c>
      <c r="H4327" t="s">
        <v>9633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9588</v>
      </c>
      <c r="D4328" t="s">
        <v>595</v>
      </c>
      <c r="F4328" t="s">
        <v>9634</v>
      </c>
      <c r="G4328" t="s">
        <v>595</v>
      </c>
      <c r="H4328" t="s">
        <v>9634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9588</v>
      </c>
      <c r="D4329" t="s">
        <v>595</v>
      </c>
      <c r="F4329" t="s">
        <v>9635</v>
      </c>
      <c r="G4329" t="s">
        <v>595</v>
      </c>
      <c r="H4329" t="s">
        <v>9635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9588</v>
      </c>
      <c r="D4330" t="s">
        <v>595</v>
      </c>
      <c r="F4330" t="s">
        <v>9636</v>
      </c>
      <c r="G4330" t="s">
        <v>595</v>
      </c>
      <c r="H4330" t="s">
        <v>9636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9588</v>
      </c>
      <c r="D4331" t="s">
        <v>595</v>
      </c>
      <c r="F4331" t="s">
        <v>9637</v>
      </c>
      <c r="G4331" t="s">
        <v>595</v>
      </c>
      <c r="H4331" t="s">
        <v>9637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9588</v>
      </c>
      <c r="D4332" t="s">
        <v>595</v>
      </c>
      <c r="F4332" t="s">
        <v>9638</v>
      </c>
      <c r="G4332" t="s">
        <v>595</v>
      </c>
      <c r="H4332" t="s">
        <v>9638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9588</v>
      </c>
      <c r="D4333" t="s">
        <v>595</v>
      </c>
      <c r="F4333" t="s">
        <v>9639</v>
      </c>
      <c r="G4333" t="s">
        <v>595</v>
      </c>
      <c r="H4333" t="s">
        <v>9639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9588</v>
      </c>
      <c r="D4334" t="s">
        <v>595</v>
      </c>
      <c r="F4334" t="s">
        <v>9640</v>
      </c>
      <c r="G4334" t="s">
        <v>595</v>
      </c>
      <c r="H4334" t="s">
        <v>9640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9588</v>
      </c>
      <c r="D4335" t="s">
        <v>595</v>
      </c>
      <c r="F4335" t="s">
        <v>9641</v>
      </c>
      <c r="G4335" t="s">
        <v>595</v>
      </c>
      <c r="H4335" t="s">
        <v>9641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9588</v>
      </c>
      <c r="D4336" t="s">
        <v>595</v>
      </c>
      <c r="F4336" t="s">
        <v>9642</v>
      </c>
      <c r="G4336" t="s">
        <v>595</v>
      </c>
      <c r="H4336" t="s">
        <v>9642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9588</v>
      </c>
      <c r="D4337" t="s">
        <v>595</v>
      </c>
      <c r="F4337" t="s">
        <v>9643</v>
      </c>
      <c r="G4337" t="s">
        <v>595</v>
      </c>
      <c r="H4337" t="s">
        <v>9643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9588</v>
      </c>
      <c r="D4338" t="s">
        <v>595</v>
      </c>
      <c r="F4338" t="s">
        <v>9644</v>
      </c>
      <c r="G4338" t="s">
        <v>595</v>
      </c>
      <c r="H4338" t="s">
        <v>9644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9588</v>
      </c>
      <c r="D4339" t="s">
        <v>595</v>
      </c>
      <c r="F4339" t="s">
        <v>9645</v>
      </c>
      <c r="G4339" t="s">
        <v>595</v>
      </c>
      <c r="H4339" t="s">
        <v>9645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9588</v>
      </c>
      <c r="D4340" t="s">
        <v>595</v>
      </c>
      <c r="F4340" t="s">
        <v>9646</v>
      </c>
      <c r="G4340" t="s">
        <v>595</v>
      </c>
      <c r="H4340" t="s">
        <v>9646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9588</v>
      </c>
      <c r="D4341" t="s">
        <v>595</v>
      </c>
      <c r="F4341" t="s">
        <v>9647</v>
      </c>
      <c r="G4341" t="s">
        <v>595</v>
      </c>
      <c r="H4341" t="s">
        <v>9647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9588</v>
      </c>
      <c r="D4342" t="s">
        <v>595</v>
      </c>
      <c r="F4342" t="s">
        <v>9648</v>
      </c>
      <c r="G4342" t="s">
        <v>595</v>
      </c>
      <c r="H4342" t="s">
        <v>9648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9588</v>
      </c>
      <c r="D4343" t="s">
        <v>595</v>
      </c>
      <c r="F4343" t="s">
        <v>9649</v>
      </c>
      <c r="G4343" t="s">
        <v>595</v>
      </c>
      <c r="H4343" t="s">
        <v>9649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9588</v>
      </c>
      <c r="D4344" t="s">
        <v>595</v>
      </c>
      <c r="F4344" t="s">
        <v>9650</v>
      </c>
      <c r="G4344" t="s">
        <v>595</v>
      </c>
      <c r="H4344" t="s">
        <v>9650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9588</v>
      </c>
      <c r="D4345" t="s">
        <v>595</v>
      </c>
      <c r="F4345" t="s">
        <v>9651</v>
      </c>
      <c r="G4345" t="s">
        <v>595</v>
      </c>
      <c r="H4345" t="s">
        <v>9651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9588</v>
      </c>
      <c r="D4346" t="s">
        <v>595</v>
      </c>
      <c r="F4346" t="s">
        <v>9652</v>
      </c>
      <c r="G4346" t="s">
        <v>595</v>
      </c>
      <c r="H4346" t="s">
        <v>9652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9588</v>
      </c>
      <c r="D4347" t="s">
        <v>595</v>
      </c>
      <c r="F4347" t="s">
        <v>9653</v>
      </c>
      <c r="G4347" t="s">
        <v>595</v>
      </c>
      <c r="H4347" t="s">
        <v>9653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9588</v>
      </c>
      <c r="D4348" t="s">
        <v>595</v>
      </c>
      <c r="F4348" t="s">
        <v>9654</v>
      </c>
      <c r="G4348" t="s">
        <v>595</v>
      </c>
      <c r="H4348" t="s">
        <v>9654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9588</v>
      </c>
      <c r="D4349" t="s">
        <v>595</v>
      </c>
      <c r="F4349" t="s">
        <v>9655</v>
      </c>
      <c r="G4349" t="s">
        <v>595</v>
      </c>
      <c r="H4349" t="s">
        <v>9655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9588</v>
      </c>
      <c r="D4350" t="s">
        <v>595</v>
      </c>
      <c r="F4350" t="s">
        <v>9656</v>
      </c>
      <c r="G4350" t="s">
        <v>595</v>
      </c>
      <c r="H4350" t="s">
        <v>9656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9588</v>
      </c>
      <c r="D4351" t="s">
        <v>595</v>
      </c>
      <c r="F4351" t="s">
        <v>9657</v>
      </c>
      <c r="G4351" t="s">
        <v>595</v>
      </c>
      <c r="H4351" t="s">
        <v>9657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9588</v>
      </c>
      <c r="D4352" t="s">
        <v>595</v>
      </c>
      <c r="F4352" t="s">
        <v>9658</v>
      </c>
      <c r="G4352" t="s">
        <v>595</v>
      </c>
      <c r="H4352" t="s">
        <v>9658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9588</v>
      </c>
      <c r="D4353" t="s">
        <v>595</v>
      </c>
      <c r="F4353" t="s">
        <v>9659</v>
      </c>
      <c r="G4353" t="s">
        <v>595</v>
      </c>
      <c r="H4353" t="s">
        <v>9659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9588</v>
      </c>
      <c r="D4354" t="s">
        <v>595</v>
      </c>
      <c r="F4354" t="s">
        <v>9660</v>
      </c>
      <c r="G4354" t="s">
        <v>595</v>
      </c>
      <c r="H4354" t="s">
        <v>9660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9588</v>
      </c>
      <c r="D4355" t="s">
        <v>595</v>
      </c>
      <c r="F4355" t="s">
        <v>9661</v>
      </c>
      <c r="G4355" t="s">
        <v>595</v>
      </c>
      <c r="H4355" t="s">
        <v>9661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9588</v>
      </c>
      <c r="D4356" t="s">
        <v>595</v>
      </c>
      <c r="F4356" t="s">
        <v>9662</v>
      </c>
      <c r="G4356" t="s">
        <v>595</v>
      </c>
      <c r="H4356" t="s">
        <v>9662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9588</v>
      </c>
      <c r="D4357" t="s">
        <v>595</v>
      </c>
      <c r="F4357" t="s">
        <v>9663</v>
      </c>
      <c r="G4357" t="s">
        <v>595</v>
      </c>
      <c r="H4357" t="s">
        <v>9663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9588</v>
      </c>
      <c r="D4358" t="s">
        <v>595</v>
      </c>
      <c r="F4358" t="s">
        <v>9664</v>
      </c>
      <c r="G4358" t="s">
        <v>595</v>
      </c>
      <c r="H4358" t="s">
        <v>9664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9588</v>
      </c>
      <c r="D4359" t="s">
        <v>595</v>
      </c>
      <c r="F4359" t="s">
        <v>9665</v>
      </c>
      <c r="G4359" t="s">
        <v>595</v>
      </c>
      <c r="H4359" t="s">
        <v>9665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9588</v>
      </c>
      <c r="D4360" t="s">
        <v>595</v>
      </c>
      <c r="F4360" t="s">
        <v>9666</v>
      </c>
      <c r="G4360" t="s">
        <v>595</v>
      </c>
      <c r="H4360" t="s">
        <v>9666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9588</v>
      </c>
      <c r="D4361" t="s">
        <v>595</v>
      </c>
      <c r="F4361" t="s">
        <v>9667</v>
      </c>
      <c r="G4361" t="s">
        <v>595</v>
      </c>
      <c r="H4361" t="s">
        <v>9667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9588</v>
      </c>
      <c r="D4362" t="s">
        <v>595</v>
      </c>
      <c r="F4362" t="s">
        <v>9668</v>
      </c>
      <c r="G4362" t="s">
        <v>595</v>
      </c>
      <c r="H4362" t="s">
        <v>9668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9588</v>
      </c>
      <c r="D4363" t="s">
        <v>595</v>
      </c>
      <c r="F4363" t="s">
        <v>9669</v>
      </c>
      <c r="G4363" t="s">
        <v>595</v>
      </c>
      <c r="H4363" t="s">
        <v>9669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9588</v>
      </c>
      <c r="D4364" t="s">
        <v>595</v>
      </c>
      <c r="F4364" t="s">
        <v>9670</v>
      </c>
      <c r="G4364" t="s">
        <v>595</v>
      </c>
      <c r="H4364" t="s">
        <v>9670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9588</v>
      </c>
      <c r="D4365" t="s">
        <v>595</v>
      </c>
      <c r="F4365" t="s">
        <v>9671</v>
      </c>
      <c r="G4365" t="s">
        <v>595</v>
      </c>
      <c r="H4365" t="s">
        <v>9671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9588</v>
      </c>
      <c r="D4366" t="s">
        <v>595</v>
      </c>
      <c r="F4366" t="s">
        <v>9672</v>
      </c>
      <c r="G4366" t="s">
        <v>595</v>
      </c>
      <c r="H4366" t="s">
        <v>9672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9588</v>
      </c>
      <c r="D4367" t="s">
        <v>595</v>
      </c>
      <c r="F4367" t="s">
        <v>9673</v>
      </c>
      <c r="G4367" t="s">
        <v>595</v>
      </c>
      <c r="H4367" t="s">
        <v>9673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9588</v>
      </c>
      <c r="D4368" t="s">
        <v>595</v>
      </c>
      <c r="F4368" t="s">
        <v>9674</v>
      </c>
      <c r="G4368" t="s">
        <v>595</v>
      </c>
      <c r="H4368" t="s">
        <v>9674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9588</v>
      </c>
      <c r="D4369" t="s">
        <v>595</v>
      </c>
      <c r="F4369" t="s">
        <v>9675</v>
      </c>
      <c r="G4369" t="s">
        <v>595</v>
      </c>
      <c r="H4369" t="s">
        <v>9675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9588</v>
      </c>
      <c r="D4370" t="s">
        <v>595</v>
      </c>
      <c r="F4370" t="s">
        <v>9676</v>
      </c>
      <c r="G4370" t="s">
        <v>595</v>
      </c>
      <c r="H4370" t="s">
        <v>9676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9588</v>
      </c>
      <c r="D4371" t="s">
        <v>595</v>
      </c>
      <c r="F4371" t="s">
        <v>9677</v>
      </c>
      <c r="G4371" t="s">
        <v>595</v>
      </c>
      <c r="H4371" t="s">
        <v>9677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9588</v>
      </c>
      <c r="D4372" t="s">
        <v>595</v>
      </c>
      <c r="F4372" t="s">
        <v>9678</v>
      </c>
      <c r="G4372" t="s">
        <v>595</v>
      </c>
      <c r="H4372" t="s">
        <v>9678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9588</v>
      </c>
      <c r="D4373" t="s">
        <v>595</v>
      </c>
      <c r="F4373" t="s">
        <v>9679</v>
      </c>
      <c r="G4373" t="s">
        <v>595</v>
      </c>
      <c r="H4373" t="s">
        <v>9679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9588</v>
      </c>
      <c r="D4374" t="s">
        <v>595</v>
      </c>
      <c r="F4374" t="s">
        <v>9680</v>
      </c>
      <c r="G4374" t="s">
        <v>595</v>
      </c>
      <c r="H4374" t="s">
        <v>9680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9588</v>
      </c>
      <c r="D4375" t="s">
        <v>595</v>
      </c>
      <c r="F4375" t="s">
        <v>9681</v>
      </c>
      <c r="G4375" t="s">
        <v>595</v>
      </c>
      <c r="H4375" t="s">
        <v>9681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9588</v>
      </c>
      <c r="D4376" t="s">
        <v>595</v>
      </c>
      <c r="F4376" t="s">
        <v>9682</v>
      </c>
      <c r="G4376" t="s">
        <v>595</v>
      </c>
      <c r="H4376" t="s">
        <v>9682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9588</v>
      </c>
      <c r="D4377" t="s">
        <v>595</v>
      </c>
      <c r="F4377" t="s">
        <v>9683</v>
      </c>
      <c r="G4377" t="s">
        <v>595</v>
      </c>
      <c r="H4377" t="s">
        <v>9683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9588</v>
      </c>
      <c r="D4378" t="s">
        <v>595</v>
      </c>
      <c r="F4378" t="s">
        <v>9684</v>
      </c>
      <c r="G4378" t="s">
        <v>595</v>
      </c>
      <c r="H4378" t="s">
        <v>9684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9588</v>
      </c>
      <c r="D4379" t="s">
        <v>595</v>
      </c>
      <c r="F4379" t="s">
        <v>9685</v>
      </c>
      <c r="G4379" t="s">
        <v>595</v>
      </c>
      <c r="H4379" t="s">
        <v>9685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9588</v>
      </c>
      <c r="D4380" t="s">
        <v>595</v>
      </c>
      <c r="F4380" t="s">
        <v>9686</v>
      </c>
      <c r="G4380" t="s">
        <v>595</v>
      </c>
      <c r="H4380" t="s">
        <v>9686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9588</v>
      </c>
      <c r="D4381" t="s">
        <v>595</v>
      </c>
      <c r="F4381" t="s">
        <v>9687</v>
      </c>
      <c r="G4381" t="s">
        <v>595</v>
      </c>
      <c r="H4381" t="s">
        <v>9687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9588</v>
      </c>
      <c r="D4382" t="s">
        <v>595</v>
      </c>
      <c r="F4382" t="s">
        <v>9688</v>
      </c>
      <c r="G4382" t="s">
        <v>595</v>
      </c>
      <c r="H4382" t="s">
        <v>9688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9588</v>
      </c>
      <c r="D4383" t="s">
        <v>595</v>
      </c>
      <c r="F4383" t="s">
        <v>9689</v>
      </c>
      <c r="G4383" t="s">
        <v>595</v>
      </c>
      <c r="H4383" t="s">
        <v>9689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9588</v>
      </c>
      <c r="D4384" t="s">
        <v>595</v>
      </c>
      <c r="F4384" t="s">
        <v>9690</v>
      </c>
      <c r="G4384" t="s">
        <v>595</v>
      </c>
      <c r="H4384" t="s">
        <v>9690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9588</v>
      </c>
      <c r="D4385" t="s">
        <v>595</v>
      </c>
      <c r="F4385" t="s">
        <v>9691</v>
      </c>
      <c r="G4385" t="s">
        <v>595</v>
      </c>
      <c r="H4385" t="s">
        <v>9691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9588</v>
      </c>
      <c r="D4386" t="s">
        <v>595</v>
      </c>
      <c r="F4386" t="s">
        <v>9692</v>
      </c>
      <c r="G4386" t="s">
        <v>595</v>
      </c>
      <c r="H4386" t="s">
        <v>9692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9588</v>
      </c>
      <c r="D4387" t="s">
        <v>595</v>
      </c>
      <c r="F4387" t="s">
        <v>9693</v>
      </c>
      <c r="G4387" t="s">
        <v>595</v>
      </c>
      <c r="H4387" t="s">
        <v>9693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9588</v>
      </c>
      <c r="D4388" t="s">
        <v>595</v>
      </c>
      <c r="F4388" t="s">
        <v>9694</v>
      </c>
      <c r="G4388" t="s">
        <v>595</v>
      </c>
      <c r="H4388" t="s">
        <v>9694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9588</v>
      </c>
      <c r="D4389" t="s">
        <v>595</v>
      </c>
      <c r="F4389" t="s">
        <v>9695</v>
      </c>
      <c r="G4389" t="s">
        <v>595</v>
      </c>
      <c r="H4389" t="s">
        <v>9695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9588</v>
      </c>
      <c r="D4390" t="s">
        <v>595</v>
      </c>
      <c r="F4390" t="s">
        <v>9696</v>
      </c>
      <c r="G4390" t="s">
        <v>595</v>
      </c>
      <c r="H4390" t="s">
        <v>9696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9588</v>
      </c>
      <c r="D4391" t="s">
        <v>595</v>
      </c>
      <c r="F4391" t="s">
        <v>9697</v>
      </c>
      <c r="G4391" t="s">
        <v>595</v>
      </c>
      <c r="H4391" t="s">
        <v>9697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9588</v>
      </c>
      <c r="D4392" t="s">
        <v>595</v>
      </c>
      <c r="F4392" t="s">
        <v>9698</v>
      </c>
      <c r="G4392" t="s">
        <v>595</v>
      </c>
      <c r="H4392" t="s">
        <v>9698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9588</v>
      </c>
      <c r="D4393" t="s">
        <v>595</v>
      </c>
      <c r="F4393" t="s">
        <v>9699</v>
      </c>
      <c r="G4393" t="s">
        <v>595</v>
      </c>
      <c r="H4393" t="s">
        <v>9699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9588</v>
      </c>
      <c r="D4394" t="s">
        <v>595</v>
      </c>
      <c r="F4394" t="s">
        <v>9700</v>
      </c>
      <c r="G4394" t="s">
        <v>595</v>
      </c>
      <c r="H4394" t="s">
        <v>9700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9588</v>
      </c>
      <c r="D4395" t="s">
        <v>595</v>
      </c>
      <c r="F4395" t="s">
        <v>9701</v>
      </c>
      <c r="G4395" t="s">
        <v>595</v>
      </c>
      <c r="H4395" t="s">
        <v>9701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9588</v>
      </c>
      <c r="D4396" t="s">
        <v>595</v>
      </c>
      <c r="F4396" t="s">
        <v>9702</v>
      </c>
      <c r="G4396" t="s">
        <v>595</v>
      </c>
      <c r="H4396" t="s">
        <v>9702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9588</v>
      </c>
      <c r="D4397" t="s">
        <v>595</v>
      </c>
      <c r="F4397" t="s">
        <v>9703</v>
      </c>
      <c r="G4397" t="s">
        <v>595</v>
      </c>
      <c r="H4397" t="s">
        <v>9703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9588</v>
      </c>
      <c r="D4398" t="s">
        <v>595</v>
      </c>
      <c r="F4398" t="s">
        <v>9704</v>
      </c>
      <c r="G4398" t="s">
        <v>595</v>
      </c>
      <c r="H4398" t="s">
        <v>9704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9588</v>
      </c>
      <c r="D4399" t="s">
        <v>595</v>
      </c>
      <c r="F4399" t="s">
        <v>9705</v>
      </c>
      <c r="G4399" t="s">
        <v>595</v>
      </c>
      <c r="H4399" t="s">
        <v>9705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9588</v>
      </c>
      <c r="D4400" t="s">
        <v>595</v>
      </c>
      <c r="F4400" t="s">
        <v>9706</v>
      </c>
      <c r="G4400" t="s">
        <v>595</v>
      </c>
      <c r="H4400" t="s">
        <v>9706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9588</v>
      </c>
      <c r="D4401" t="s">
        <v>595</v>
      </c>
      <c r="F4401" t="s">
        <v>9707</v>
      </c>
      <c r="G4401" t="s">
        <v>595</v>
      </c>
      <c r="H4401" t="s">
        <v>9707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9588</v>
      </c>
      <c r="D4402" t="s">
        <v>595</v>
      </c>
      <c r="F4402" t="s">
        <v>9708</v>
      </c>
      <c r="G4402" t="s">
        <v>595</v>
      </c>
      <c r="H4402" t="s">
        <v>9708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9588</v>
      </c>
      <c r="D4403" t="s">
        <v>595</v>
      </c>
      <c r="F4403" t="s">
        <v>9709</v>
      </c>
      <c r="G4403" t="s">
        <v>595</v>
      </c>
      <c r="H4403" t="s">
        <v>9709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9588</v>
      </c>
      <c r="D4404" t="s">
        <v>595</v>
      </c>
      <c r="F4404" t="s">
        <v>9710</v>
      </c>
      <c r="G4404" t="s">
        <v>595</v>
      </c>
      <c r="H4404" t="s">
        <v>9710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9588</v>
      </c>
      <c r="D4405" t="s">
        <v>595</v>
      </c>
      <c r="F4405" t="s">
        <v>9711</v>
      </c>
      <c r="G4405" t="s">
        <v>595</v>
      </c>
      <c r="H4405" t="s">
        <v>9711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9588</v>
      </c>
      <c r="D4406" t="s">
        <v>595</v>
      </c>
      <c r="F4406" t="s">
        <v>9712</v>
      </c>
      <c r="G4406" t="s">
        <v>595</v>
      </c>
      <c r="H4406" t="s">
        <v>9712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9588</v>
      </c>
      <c r="D4407" t="s">
        <v>595</v>
      </c>
      <c r="F4407" t="s">
        <v>9713</v>
      </c>
      <c r="G4407" t="s">
        <v>595</v>
      </c>
      <c r="H4407" t="s">
        <v>9713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9588</v>
      </c>
      <c r="D4408" t="s">
        <v>595</v>
      </c>
      <c r="F4408" t="s">
        <v>9714</v>
      </c>
      <c r="G4408" t="s">
        <v>595</v>
      </c>
      <c r="H4408" t="s">
        <v>9714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9588</v>
      </c>
      <c r="D4409" t="s">
        <v>595</v>
      </c>
      <c r="F4409" t="s">
        <v>9715</v>
      </c>
      <c r="G4409" t="s">
        <v>595</v>
      </c>
      <c r="H4409" t="s">
        <v>9715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9588</v>
      </c>
      <c r="D4410" t="s">
        <v>595</v>
      </c>
      <c r="F4410" t="s">
        <v>9716</v>
      </c>
      <c r="G4410" t="s">
        <v>595</v>
      </c>
      <c r="H4410" t="s">
        <v>9716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9588</v>
      </c>
      <c r="D4411" t="s">
        <v>595</v>
      </c>
      <c r="F4411" t="s">
        <v>9717</v>
      </c>
      <c r="G4411" t="s">
        <v>595</v>
      </c>
      <c r="H4411" t="s">
        <v>9717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9588</v>
      </c>
      <c r="D4412" t="s">
        <v>595</v>
      </c>
      <c r="F4412" t="s">
        <v>9718</v>
      </c>
      <c r="G4412" t="s">
        <v>595</v>
      </c>
      <c r="H4412" t="s">
        <v>9718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9588</v>
      </c>
      <c r="D4413" t="s">
        <v>595</v>
      </c>
      <c r="F4413" t="s">
        <v>9463</v>
      </c>
      <c r="G4413" t="s">
        <v>595</v>
      </c>
      <c r="H4413" t="s">
        <v>9463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9588</v>
      </c>
      <c r="D4414" t="s">
        <v>595</v>
      </c>
      <c r="F4414" t="s">
        <v>9719</v>
      </c>
      <c r="G4414" t="s">
        <v>595</v>
      </c>
      <c r="H4414" t="s">
        <v>9719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9588</v>
      </c>
      <c r="D4415" t="s">
        <v>595</v>
      </c>
      <c r="F4415" t="s">
        <v>9720</v>
      </c>
      <c r="G4415" t="s">
        <v>595</v>
      </c>
      <c r="H4415" t="s">
        <v>9720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9588</v>
      </c>
      <c r="D4416" t="s">
        <v>595</v>
      </c>
      <c r="F4416" t="s">
        <v>9721</v>
      </c>
      <c r="G4416" t="s">
        <v>595</v>
      </c>
      <c r="H4416" t="s">
        <v>9721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9588</v>
      </c>
      <c r="D4417" t="s">
        <v>595</v>
      </c>
      <c r="F4417" t="s">
        <v>9722</v>
      </c>
      <c r="G4417" t="s">
        <v>595</v>
      </c>
      <c r="H4417" t="s">
        <v>9722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9588</v>
      </c>
      <c r="D4418" t="s">
        <v>595</v>
      </c>
      <c r="F4418" t="s">
        <v>9723</v>
      </c>
      <c r="G4418" t="s">
        <v>595</v>
      </c>
      <c r="H4418" t="s">
        <v>9723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9588</v>
      </c>
      <c r="D4419" t="s">
        <v>595</v>
      </c>
      <c r="F4419" t="s">
        <v>9724</v>
      </c>
      <c r="G4419" t="s">
        <v>595</v>
      </c>
      <c r="H4419" t="s">
        <v>9724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9588</v>
      </c>
      <c r="D4420" t="s">
        <v>595</v>
      </c>
      <c r="F4420" t="s">
        <v>9725</v>
      </c>
      <c r="G4420" t="s">
        <v>595</v>
      </c>
      <c r="H4420" t="s">
        <v>9725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9588</v>
      </c>
      <c r="D4421" t="s">
        <v>595</v>
      </c>
      <c r="F4421" t="s">
        <v>9726</v>
      </c>
      <c r="G4421" t="s">
        <v>595</v>
      </c>
      <c r="H4421" t="s">
        <v>9726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9588</v>
      </c>
      <c r="D4422" t="s">
        <v>595</v>
      </c>
      <c r="F4422" t="s">
        <v>9727</v>
      </c>
      <c r="G4422" t="s">
        <v>595</v>
      </c>
      <c r="H4422" t="s">
        <v>9727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9588</v>
      </c>
      <c r="D4423" t="s">
        <v>595</v>
      </c>
      <c r="F4423" t="s">
        <v>9728</v>
      </c>
      <c r="G4423" t="s">
        <v>595</v>
      </c>
      <c r="H4423" t="s">
        <v>9728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9588</v>
      </c>
      <c r="D4424" t="s">
        <v>595</v>
      </c>
      <c r="F4424" t="s">
        <v>9729</v>
      </c>
      <c r="G4424" t="s">
        <v>595</v>
      </c>
      <c r="H4424" t="s">
        <v>9729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9588</v>
      </c>
      <c r="D4425" t="s">
        <v>595</v>
      </c>
      <c r="F4425" t="s">
        <v>9730</v>
      </c>
      <c r="G4425" t="s">
        <v>595</v>
      </c>
      <c r="H4425" t="s">
        <v>9730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9588</v>
      </c>
      <c r="D4426" t="s">
        <v>595</v>
      </c>
      <c r="F4426" t="s">
        <v>9731</v>
      </c>
      <c r="G4426" t="s">
        <v>595</v>
      </c>
      <c r="H4426" t="s">
        <v>9731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9588</v>
      </c>
      <c r="D4427" t="s">
        <v>595</v>
      </c>
      <c r="F4427" t="s">
        <v>9732</v>
      </c>
      <c r="G4427" t="s">
        <v>595</v>
      </c>
      <c r="H4427" t="s">
        <v>9732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9588</v>
      </c>
      <c r="D4428" t="s">
        <v>595</v>
      </c>
      <c r="F4428" t="s">
        <v>9733</v>
      </c>
      <c r="G4428" t="s">
        <v>595</v>
      </c>
      <c r="H4428" t="s">
        <v>9733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9588</v>
      </c>
      <c r="D4429" t="s">
        <v>595</v>
      </c>
      <c r="F4429" t="s">
        <v>9734</v>
      </c>
      <c r="G4429" t="s">
        <v>595</v>
      </c>
      <c r="H4429" t="s">
        <v>9734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9588</v>
      </c>
      <c r="D4430" t="s">
        <v>595</v>
      </c>
      <c r="F4430" t="s">
        <v>9735</v>
      </c>
      <c r="G4430" t="s">
        <v>595</v>
      </c>
      <c r="H4430" t="s">
        <v>9735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9588</v>
      </c>
      <c r="D4431" t="s">
        <v>595</v>
      </c>
      <c r="F4431" t="s">
        <v>9736</v>
      </c>
      <c r="G4431" t="s">
        <v>595</v>
      </c>
      <c r="H4431" t="s">
        <v>9736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9588</v>
      </c>
      <c r="D4432" t="s">
        <v>595</v>
      </c>
      <c r="F4432" t="s">
        <v>9737</v>
      </c>
      <c r="G4432" t="s">
        <v>595</v>
      </c>
      <c r="H4432" t="s">
        <v>9737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9588</v>
      </c>
      <c r="D4433" t="s">
        <v>595</v>
      </c>
      <c r="F4433" t="s">
        <v>9738</v>
      </c>
      <c r="G4433" t="s">
        <v>595</v>
      </c>
      <c r="H4433" t="s">
        <v>9738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9588</v>
      </c>
      <c r="D4434" t="s">
        <v>595</v>
      </c>
      <c r="F4434" t="s">
        <v>9739</v>
      </c>
      <c r="G4434" t="s">
        <v>595</v>
      </c>
      <c r="H4434" t="s">
        <v>9739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9588</v>
      </c>
      <c r="D4435" t="s">
        <v>595</v>
      </c>
      <c r="F4435" t="s">
        <v>9740</v>
      </c>
      <c r="G4435" t="s">
        <v>595</v>
      </c>
      <c r="H4435" t="s">
        <v>9740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9588</v>
      </c>
      <c r="D4436" t="s">
        <v>595</v>
      </c>
      <c r="F4436" t="s">
        <v>9741</v>
      </c>
      <c r="G4436" t="s">
        <v>595</v>
      </c>
      <c r="H4436" t="s">
        <v>9741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9588</v>
      </c>
      <c r="D4437" t="s">
        <v>595</v>
      </c>
      <c r="F4437" t="s">
        <v>9742</v>
      </c>
      <c r="G4437" t="s">
        <v>595</v>
      </c>
      <c r="H4437" t="s">
        <v>9742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9588</v>
      </c>
      <c r="D4438" t="s">
        <v>595</v>
      </c>
      <c r="F4438" t="s">
        <v>9743</v>
      </c>
      <c r="G4438" t="s">
        <v>595</v>
      </c>
      <c r="H4438" t="s">
        <v>9743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9588</v>
      </c>
      <c r="D4439" t="s">
        <v>595</v>
      </c>
      <c r="F4439" t="s">
        <v>9744</v>
      </c>
      <c r="G4439" t="s">
        <v>595</v>
      </c>
      <c r="H4439" t="s">
        <v>9744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9588</v>
      </c>
      <c r="D4440" t="s">
        <v>595</v>
      </c>
      <c r="F4440" t="s">
        <v>9745</v>
      </c>
      <c r="G4440" t="s">
        <v>595</v>
      </c>
      <c r="H4440" t="s">
        <v>9745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9588</v>
      </c>
      <c r="D4441" t="s">
        <v>595</v>
      </c>
      <c r="F4441" t="s">
        <v>9746</v>
      </c>
      <c r="G4441" t="s">
        <v>595</v>
      </c>
      <c r="H4441" t="s">
        <v>9746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9588</v>
      </c>
      <c r="D4442" t="s">
        <v>595</v>
      </c>
      <c r="F4442" t="s">
        <v>9747</v>
      </c>
      <c r="G4442" t="s">
        <v>595</v>
      </c>
      <c r="H4442" t="s">
        <v>9747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9588</v>
      </c>
      <c r="D4443" t="s">
        <v>595</v>
      </c>
      <c r="F4443" t="s">
        <v>9748</v>
      </c>
      <c r="G4443" t="s">
        <v>595</v>
      </c>
      <c r="H4443" t="s">
        <v>9748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9588</v>
      </c>
      <c r="D4444" t="s">
        <v>595</v>
      </c>
      <c r="F4444" t="s">
        <v>9749</v>
      </c>
      <c r="G4444" t="s">
        <v>595</v>
      </c>
      <c r="H4444" t="s">
        <v>9749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9588</v>
      </c>
      <c r="D4445" t="s">
        <v>595</v>
      </c>
      <c r="F4445" t="s">
        <v>9750</v>
      </c>
      <c r="G4445" t="s">
        <v>595</v>
      </c>
      <c r="H4445" t="s">
        <v>9750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9588</v>
      </c>
      <c r="D4446" t="s">
        <v>595</v>
      </c>
      <c r="F4446" t="s">
        <v>9751</v>
      </c>
      <c r="G4446" t="s">
        <v>595</v>
      </c>
      <c r="H4446" t="s">
        <v>9751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9588</v>
      </c>
      <c r="D4447" t="s">
        <v>595</v>
      </c>
      <c r="F4447" t="s">
        <v>9752</v>
      </c>
      <c r="G4447" t="s">
        <v>595</v>
      </c>
      <c r="H4447" t="s">
        <v>9752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9588</v>
      </c>
      <c r="D4448" t="s">
        <v>595</v>
      </c>
      <c r="F4448" t="s">
        <v>9753</v>
      </c>
      <c r="G4448" t="s">
        <v>595</v>
      </c>
      <c r="H4448" t="s">
        <v>9753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9588</v>
      </c>
      <c r="D4449" t="s">
        <v>595</v>
      </c>
      <c r="F4449" t="s">
        <v>9754</v>
      </c>
      <c r="G4449" t="s">
        <v>595</v>
      </c>
      <c r="H4449" t="s">
        <v>9754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9588</v>
      </c>
      <c r="D4450" t="s">
        <v>595</v>
      </c>
      <c r="F4450" t="s">
        <v>9755</v>
      </c>
      <c r="G4450" t="s">
        <v>595</v>
      </c>
      <c r="H4450" t="s">
        <v>9755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9588</v>
      </c>
      <c r="D4451" t="s">
        <v>595</v>
      </c>
      <c r="F4451" t="s">
        <v>9756</v>
      </c>
      <c r="G4451" t="s">
        <v>595</v>
      </c>
      <c r="H4451" t="s">
        <v>9756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9588</v>
      </c>
      <c r="D4452" t="s">
        <v>595</v>
      </c>
      <c r="F4452" t="s">
        <v>9757</v>
      </c>
      <c r="G4452" t="s">
        <v>595</v>
      </c>
      <c r="H4452" t="s">
        <v>9757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9588</v>
      </c>
      <c r="D4453" t="s">
        <v>595</v>
      </c>
      <c r="F4453" t="s">
        <v>9758</v>
      </c>
      <c r="G4453" t="s">
        <v>595</v>
      </c>
      <c r="H4453" t="s">
        <v>9758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9588</v>
      </c>
      <c r="D4454" t="s">
        <v>595</v>
      </c>
      <c r="F4454" t="s">
        <v>9759</v>
      </c>
      <c r="G4454" t="s">
        <v>595</v>
      </c>
      <c r="H4454" t="s">
        <v>9759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9588</v>
      </c>
      <c r="D4455" t="s">
        <v>595</v>
      </c>
      <c r="F4455" t="s">
        <v>9760</v>
      </c>
      <c r="G4455" t="s">
        <v>595</v>
      </c>
      <c r="H4455" t="s">
        <v>9760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9588</v>
      </c>
      <c r="D4456" t="s">
        <v>595</v>
      </c>
      <c r="F4456" t="s">
        <v>9761</v>
      </c>
      <c r="G4456" t="s">
        <v>595</v>
      </c>
      <c r="H4456" t="s">
        <v>9761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9588</v>
      </c>
      <c r="D4457" t="s">
        <v>595</v>
      </c>
      <c r="F4457" t="s">
        <v>9762</v>
      </c>
      <c r="G4457" t="s">
        <v>595</v>
      </c>
      <c r="H4457" t="s">
        <v>9762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9588</v>
      </c>
      <c r="D4458" t="s">
        <v>595</v>
      </c>
      <c r="F4458" t="s">
        <v>9763</v>
      </c>
      <c r="G4458" t="s">
        <v>595</v>
      </c>
      <c r="H4458" t="s">
        <v>9763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9588</v>
      </c>
      <c r="D4459" t="s">
        <v>595</v>
      </c>
      <c r="F4459" t="s">
        <v>9764</v>
      </c>
      <c r="G4459" t="s">
        <v>595</v>
      </c>
      <c r="H4459" t="s">
        <v>9764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9588</v>
      </c>
      <c r="D4460" t="s">
        <v>595</v>
      </c>
      <c r="F4460" t="s">
        <v>9765</v>
      </c>
      <c r="G4460" t="s">
        <v>595</v>
      </c>
      <c r="H4460" t="s">
        <v>9765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9588</v>
      </c>
      <c r="D4461" t="s">
        <v>595</v>
      </c>
      <c r="F4461" t="s">
        <v>9766</v>
      </c>
      <c r="G4461" t="s">
        <v>595</v>
      </c>
      <c r="H4461" t="s">
        <v>9766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9588</v>
      </c>
      <c r="D4462" t="s">
        <v>595</v>
      </c>
      <c r="F4462" t="s">
        <v>9767</v>
      </c>
      <c r="G4462" t="s">
        <v>595</v>
      </c>
      <c r="H4462" t="s">
        <v>9767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9588</v>
      </c>
      <c r="D4463" t="s">
        <v>595</v>
      </c>
      <c r="F4463" t="s">
        <v>9768</v>
      </c>
      <c r="G4463" t="s">
        <v>595</v>
      </c>
      <c r="H4463" t="s">
        <v>9768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9588</v>
      </c>
      <c r="D4464" t="s">
        <v>595</v>
      </c>
      <c r="F4464" t="s">
        <v>9769</v>
      </c>
      <c r="G4464" t="s">
        <v>595</v>
      </c>
      <c r="H4464" t="s">
        <v>9769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9588</v>
      </c>
      <c r="D4465" t="s">
        <v>595</v>
      </c>
      <c r="F4465" t="s">
        <v>9770</v>
      </c>
      <c r="G4465" t="s">
        <v>595</v>
      </c>
      <c r="H4465" t="s">
        <v>9770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9588</v>
      </c>
      <c r="D4466" t="s">
        <v>595</v>
      </c>
      <c r="F4466" t="s">
        <v>9771</v>
      </c>
      <c r="G4466" t="s">
        <v>595</v>
      </c>
      <c r="H4466" t="s">
        <v>9771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9588</v>
      </c>
      <c r="D4467" t="s">
        <v>595</v>
      </c>
      <c r="F4467" t="s">
        <v>9772</v>
      </c>
      <c r="G4467" t="s">
        <v>595</v>
      </c>
      <c r="H4467" t="s">
        <v>9772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9773</v>
      </c>
      <c r="C4468" t="s">
        <v>9774</v>
      </c>
      <c r="D4468" t="s">
        <v>595</v>
      </c>
      <c r="F4468" t="s">
        <v>9775</v>
      </c>
      <c r="G4468" t="s">
        <v>595</v>
      </c>
      <c r="H4468" t="s">
        <v>9775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9773</v>
      </c>
      <c r="C4469" t="s">
        <v>9774</v>
      </c>
      <c r="D4469" t="s">
        <v>595</v>
      </c>
      <c r="F4469" t="s">
        <v>9776</v>
      </c>
      <c r="G4469" t="s">
        <v>595</v>
      </c>
      <c r="H4469" t="s">
        <v>9776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9773</v>
      </c>
      <c r="C4470" t="s">
        <v>9774</v>
      </c>
      <c r="D4470" t="s">
        <v>595</v>
      </c>
      <c r="F4470" t="s">
        <v>9777</v>
      </c>
      <c r="G4470" t="s">
        <v>595</v>
      </c>
      <c r="H4470" t="s">
        <v>9777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9773</v>
      </c>
      <c r="C4471" t="s">
        <v>9774</v>
      </c>
      <c r="D4471" t="s">
        <v>595</v>
      </c>
      <c r="F4471" t="s">
        <v>9778</v>
      </c>
      <c r="G4471" t="s">
        <v>595</v>
      </c>
      <c r="H4471" t="s">
        <v>9778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9773</v>
      </c>
      <c r="C4472" t="s">
        <v>9774</v>
      </c>
      <c r="D4472" t="s">
        <v>595</v>
      </c>
      <c r="F4472" t="s">
        <v>9779</v>
      </c>
      <c r="G4472" t="s">
        <v>595</v>
      </c>
      <c r="H4472" t="s">
        <v>9779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9773</v>
      </c>
      <c r="C4473" t="s">
        <v>9774</v>
      </c>
      <c r="D4473" t="s">
        <v>595</v>
      </c>
      <c r="F4473" t="s">
        <v>9780</v>
      </c>
      <c r="G4473" t="s">
        <v>595</v>
      </c>
      <c r="H4473" t="s">
        <v>9780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9773</v>
      </c>
      <c r="C4474" t="s">
        <v>9774</v>
      </c>
      <c r="D4474" t="s">
        <v>595</v>
      </c>
      <c r="F4474" t="s">
        <v>9781</v>
      </c>
      <c r="G4474" t="s">
        <v>595</v>
      </c>
      <c r="H4474" t="s">
        <v>9781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9773</v>
      </c>
      <c r="C4475" t="s">
        <v>9774</v>
      </c>
      <c r="D4475" t="s">
        <v>595</v>
      </c>
      <c r="F4475" t="s">
        <v>9782</v>
      </c>
      <c r="G4475" t="s">
        <v>595</v>
      </c>
      <c r="H4475" t="s">
        <v>9782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9773</v>
      </c>
      <c r="C4476" t="s">
        <v>9774</v>
      </c>
      <c r="D4476" t="s">
        <v>595</v>
      </c>
      <c r="F4476" t="s">
        <v>9783</v>
      </c>
      <c r="G4476" t="s">
        <v>595</v>
      </c>
      <c r="H4476" t="s">
        <v>9783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9773</v>
      </c>
      <c r="C4477" t="s">
        <v>9774</v>
      </c>
      <c r="D4477" t="s">
        <v>595</v>
      </c>
      <c r="F4477" t="s">
        <v>9784</v>
      </c>
      <c r="G4477" t="s">
        <v>595</v>
      </c>
      <c r="H4477" t="s">
        <v>9784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9773</v>
      </c>
      <c r="C4478" t="s">
        <v>9774</v>
      </c>
      <c r="D4478" t="s">
        <v>595</v>
      </c>
      <c r="F4478" t="s">
        <v>9785</v>
      </c>
      <c r="G4478" t="s">
        <v>595</v>
      </c>
      <c r="H4478" t="s">
        <v>9785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9773</v>
      </c>
      <c r="C4479" t="s">
        <v>9774</v>
      </c>
      <c r="D4479" t="s">
        <v>595</v>
      </c>
      <c r="F4479" t="s">
        <v>4038</v>
      </c>
      <c r="G4479" t="s">
        <v>595</v>
      </c>
      <c r="H4479" t="s">
        <v>4038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9773</v>
      </c>
      <c r="C4480" t="s">
        <v>9774</v>
      </c>
      <c r="D4480" t="s">
        <v>595</v>
      </c>
      <c r="F4480" t="s">
        <v>9786</v>
      </c>
      <c r="G4480" t="s">
        <v>595</v>
      </c>
      <c r="H4480" t="s">
        <v>9786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9773</v>
      </c>
      <c r="C4481" t="s">
        <v>9774</v>
      </c>
      <c r="D4481" t="s">
        <v>595</v>
      </c>
      <c r="F4481" t="s">
        <v>9787</v>
      </c>
      <c r="G4481" t="s">
        <v>595</v>
      </c>
      <c r="H4481" t="s">
        <v>9787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9773</v>
      </c>
      <c r="C4482" t="s">
        <v>9774</v>
      </c>
      <c r="D4482" t="s">
        <v>595</v>
      </c>
      <c r="F4482" t="s">
        <v>9788</v>
      </c>
      <c r="G4482" t="s">
        <v>595</v>
      </c>
      <c r="H4482" t="s">
        <v>9788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9773</v>
      </c>
      <c r="C4483" t="s">
        <v>9774</v>
      </c>
      <c r="D4483" t="s">
        <v>595</v>
      </c>
      <c r="F4483" t="s">
        <v>9789</v>
      </c>
      <c r="G4483" t="s">
        <v>595</v>
      </c>
      <c r="H4483" t="s">
        <v>9789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9773</v>
      </c>
      <c r="C4484" t="s">
        <v>9774</v>
      </c>
      <c r="D4484" t="s">
        <v>595</v>
      </c>
      <c r="F4484" t="s">
        <v>9790</v>
      </c>
      <c r="G4484" t="s">
        <v>595</v>
      </c>
      <c r="H4484" t="s">
        <v>9790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9773</v>
      </c>
      <c r="C4485" t="s">
        <v>9774</v>
      </c>
      <c r="D4485" t="s">
        <v>595</v>
      </c>
      <c r="F4485" t="s">
        <v>9791</v>
      </c>
      <c r="G4485" t="s">
        <v>595</v>
      </c>
      <c r="H4485" t="s">
        <v>9791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9773</v>
      </c>
      <c r="C4486" t="s">
        <v>9774</v>
      </c>
      <c r="D4486" t="s">
        <v>595</v>
      </c>
      <c r="F4486" t="s">
        <v>9792</v>
      </c>
      <c r="G4486" t="s">
        <v>595</v>
      </c>
      <c r="H4486" t="s">
        <v>9792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9773</v>
      </c>
      <c r="C4487" t="s">
        <v>9774</v>
      </c>
      <c r="D4487" t="s">
        <v>595</v>
      </c>
      <c r="F4487" t="s">
        <v>9793</v>
      </c>
      <c r="G4487" t="s">
        <v>595</v>
      </c>
      <c r="H4487" t="s">
        <v>9793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9773</v>
      </c>
      <c r="C4488" t="s">
        <v>9774</v>
      </c>
      <c r="D4488" t="s">
        <v>595</v>
      </c>
      <c r="F4488" t="s">
        <v>9794</v>
      </c>
      <c r="G4488" t="s">
        <v>595</v>
      </c>
      <c r="H4488" t="s">
        <v>9794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9773</v>
      </c>
      <c r="C4489" t="s">
        <v>9774</v>
      </c>
      <c r="D4489" t="s">
        <v>595</v>
      </c>
      <c r="F4489" t="s">
        <v>9795</v>
      </c>
      <c r="G4489" t="s">
        <v>595</v>
      </c>
      <c r="H4489" t="s">
        <v>9795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9773</v>
      </c>
      <c r="C4490" t="s">
        <v>9774</v>
      </c>
      <c r="D4490" t="s">
        <v>595</v>
      </c>
      <c r="F4490" t="s">
        <v>9796</v>
      </c>
      <c r="G4490" t="s">
        <v>595</v>
      </c>
      <c r="H4490" t="s">
        <v>9796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9773</v>
      </c>
      <c r="C4491" t="s">
        <v>9774</v>
      </c>
      <c r="D4491" t="s">
        <v>595</v>
      </c>
      <c r="F4491" t="s">
        <v>9797</v>
      </c>
      <c r="G4491" t="s">
        <v>595</v>
      </c>
      <c r="H4491" t="s">
        <v>9797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9773</v>
      </c>
      <c r="C4492" t="s">
        <v>9774</v>
      </c>
      <c r="D4492" t="s">
        <v>595</v>
      </c>
      <c r="F4492" t="s">
        <v>9798</v>
      </c>
      <c r="G4492" t="s">
        <v>595</v>
      </c>
      <c r="H4492" t="s">
        <v>9798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9773</v>
      </c>
      <c r="C4493" t="s">
        <v>9774</v>
      </c>
      <c r="D4493" t="s">
        <v>595</v>
      </c>
      <c r="F4493" t="s">
        <v>9799</v>
      </c>
      <c r="G4493" t="s">
        <v>595</v>
      </c>
      <c r="H4493" t="s">
        <v>9799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9773</v>
      </c>
      <c r="C4494" t="s">
        <v>9774</v>
      </c>
      <c r="D4494" t="s">
        <v>647</v>
      </c>
      <c r="F4494" t="s">
        <v>9800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9801</v>
      </c>
      <c r="D4495" t="s">
        <v>595</v>
      </c>
      <c r="E4495" t="s">
        <v>9802</v>
      </c>
      <c r="F4495" t="s">
        <v>9803</v>
      </c>
      <c r="G4495" t="s">
        <v>595</v>
      </c>
      <c r="H4495" t="s">
        <v>9804</v>
      </c>
      <c r="I4495" t="s">
        <v>598</v>
      </c>
      <c r="J4495">
        <v>4032258064.3064499</v>
      </c>
      <c r="K4495">
        <v>7.2</v>
      </c>
      <c r="L4495" t="s">
        <v>9805</v>
      </c>
      <c r="M4495" t="s">
        <v>9806</v>
      </c>
    </row>
    <row r="4496" spans="1:13" x14ac:dyDescent="0.4">
      <c r="A4496">
        <v>210001742</v>
      </c>
      <c r="B4496" t="s">
        <v>2309</v>
      </c>
      <c r="C4496" t="s">
        <v>9801</v>
      </c>
      <c r="D4496" t="s">
        <v>595</v>
      </c>
      <c r="E4496" t="s">
        <v>9807</v>
      </c>
      <c r="F4496" t="s">
        <v>9808</v>
      </c>
      <c r="G4496" t="s">
        <v>595</v>
      </c>
      <c r="H4496" t="s">
        <v>9809</v>
      </c>
      <c r="I4496" t="s">
        <v>598</v>
      </c>
      <c r="J4496">
        <v>3064516128.8529</v>
      </c>
      <c r="K4496">
        <v>5.6</v>
      </c>
      <c r="L4496" t="s">
        <v>9810</v>
      </c>
      <c r="M4496" t="s">
        <v>9811</v>
      </c>
    </row>
    <row r="4497" spans="1:13" x14ac:dyDescent="0.4">
      <c r="A4497">
        <v>210001742</v>
      </c>
      <c r="B4497" t="s">
        <v>2309</v>
      </c>
      <c r="C4497" t="s">
        <v>9801</v>
      </c>
      <c r="D4497" t="s">
        <v>595</v>
      </c>
      <c r="E4497" t="s">
        <v>9812</v>
      </c>
      <c r="F4497" t="s">
        <v>9813</v>
      </c>
      <c r="G4497" t="s">
        <v>595</v>
      </c>
      <c r="H4497" t="s">
        <v>9814</v>
      </c>
      <c r="I4497" t="s">
        <v>598</v>
      </c>
      <c r="J4497">
        <v>2903225806.36064</v>
      </c>
      <c r="K4497">
        <v>6.8</v>
      </c>
      <c r="L4497" t="s">
        <v>9815</v>
      </c>
      <c r="M4497" t="s">
        <v>9816</v>
      </c>
    </row>
    <row r="4498" spans="1:13" x14ac:dyDescent="0.4">
      <c r="A4498">
        <v>210001742</v>
      </c>
      <c r="B4498" t="s">
        <v>2309</v>
      </c>
      <c r="C4498" t="s">
        <v>9801</v>
      </c>
      <c r="D4498" t="s">
        <v>595</v>
      </c>
      <c r="E4498" t="s">
        <v>9817</v>
      </c>
      <c r="F4498" t="s">
        <v>9818</v>
      </c>
      <c r="G4498" t="s">
        <v>595</v>
      </c>
      <c r="H4498" t="s">
        <v>9819</v>
      </c>
      <c r="I4498" t="s">
        <v>598</v>
      </c>
      <c r="J4498">
        <v>1308158656.1872101</v>
      </c>
      <c r="K4498">
        <v>5.45</v>
      </c>
      <c r="L4498" t="s">
        <v>9479</v>
      </c>
      <c r="M4498" t="s">
        <v>9820</v>
      </c>
    </row>
    <row r="4499" spans="1:13" x14ac:dyDescent="0.4">
      <c r="A4499">
        <v>210001742</v>
      </c>
      <c r="B4499" t="s">
        <v>2309</v>
      </c>
      <c r="C4499" t="s">
        <v>9801</v>
      </c>
      <c r="D4499" t="s">
        <v>595</v>
      </c>
      <c r="E4499" t="s">
        <v>9821</v>
      </c>
      <c r="F4499" t="s">
        <v>9822</v>
      </c>
      <c r="G4499" t="s">
        <v>595</v>
      </c>
      <c r="H4499" t="s">
        <v>9823</v>
      </c>
      <c r="I4499" t="s">
        <v>598</v>
      </c>
      <c r="J4499">
        <v>1308158656.1872101</v>
      </c>
      <c r="K4499">
        <v>5.45</v>
      </c>
      <c r="L4499" t="s">
        <v>9479</v>
      </c>
      <c r="M4499" t="s">
        <v>9820</v>
      </c>
    </row>
    <row r="4500" spans="1:13" x14ac:dyDescent="0.4">
      <c r="A4500">
        <v>210001742</v>
      </c>
      <c r="B4500" t="s">
        <v>2309</v>
      </c>
      <c r="C4500" t="s">
        <v>9801</v>
      </c>
      <c r="D4500" t="s">
        <v>595</v>
      </c>
      <c r="E4500" t="s">
        <v>9824</v>
      </c>
      <c r="F4500" t="s">
        <v>9825</v>
      </c>
      <c r="G4500" t="s">
        <v>595</v>
      </c>
      <c r="H4500" t="s">
        <v>9826</v>
      </c>
      <c r="I4500" t="s">
        <v>598</v>
      </c>
      <c r="J4500">
        <v>2419354838.6338701</v>
      </c>
      <c r="K4500">
        <v>6.75</v>
      </c>
      <c r="L4500" t="s">
        <v>9827</v>
      </c>
      <c r="M4500" t="s">
        <v>9828</v>
      </c>
    </row>
    <row r="4501" spans="1:13" x14ac:dyDescent="0.4">
      <c r="A4501">
        <v>210001742</v>
      </c>
      <c r="B4501" t="s">
        <v>2309</v>
      </c>
      <c r="C4501" t="s">
        <v>9801</v>
      </c>
      <c r="D4501" t="s">
        <v>595</v>
      </c>
      <c r="E4501" t="s">
        <v>9829</v>
      </c>
      <c r="F4501" t="s">
        <v>9830</v>
      </c>
      <c r="G4501" t="s">
        <v>595</v>
      </c>
      <c r="H4501" t="s">
        <v>9831</v>
      </c>
      <c r="I4501" t="s">
        <v>598</v>
      </c>
      <c r="J4501">
        <v>6451612902.94032</v>
      </c>
      <c r="K4501">
        <v>6.1</v>
      </c>
      <c r="L4501" t="s">
        <v>9832</v>
      </c>
      <c r="M4501" t="s">
        <v>9833</v>
      </c>
    </row>
    <row r="4502" spans="1:13" x14ac:dyDescent="0.4">
      <c r="A4502">
        <v>210001742</v>
      </c>
      <c r="B4502" t="s">
        <v>2309</v>
      </c>
      <c r="C4502" t="s">
        <v>9801</v>
      </c>
      <c r="D4502" t="s">
        <v>595</v>
      </c>
      <c r="E4502" t="s">
        <v>9834</v>
      </c>
      <c r="F4502" t="s">
        <v>9835</v>
      </c>
      <c r="G4502" t="s">
        <v>595</v>
      </c>
      <c r="H4502" t="s">
        <v>9836</v>
      </c>
      <c r="I4502" t="s">
        <v>598</v>
      </c>
      <c r="J4502">
        <v>806451612.96129</v>
      </c>
      <c r="K4502">
        <v>6.15</v>
      </c>
      <c r="L4502" t="s">
        <v>9837</v>
      </c>
      <c r="M4502" t="s">
        <v>9838</v>
      </c>
    </row>
    <row r="4503" spans="1:13" x14ac:dyDescent="0.4">
      <c r="A4503">
        <v>210001742</v>
      </c>
      <c r="B4503" t="s">
        <v>2309</v>
      </c>
      <c r="C4503" t="s">
        <v>9801</v>
      </c>
      <c r="D4503" t="s">
        <v>595</v>
      </c>
      <c r="E4503" t="s">
        <v>9839</v>
      </c>
      <c r="F4503" t="s">
        <v>9840</v>
      </c>
      <c r="G4503" t="s">
        <v>595</v>
      </c>
      <c r="H4503" t="s">
        <v>9841</v>
      </c>
      <c r="I4503" t="s">
        <v>598</v>
      </c>
      <c r="J4503">
        <v>764796054.21328998</v>
      </c>
      <c r="K4503">
        <v>6.85</v>
      </c>
      <c r="L4503" t="s">
        <v>9837</v>
      </c>
      <c r="M4503" t="s">
        <v>9842</v>
      </c>
    </row>
    <row r="4504" spans="1:13" x14ac:dyDescent="0.4">
      <c r="A4504">
        <v>210001742</v>
      </c>
      <c r="B4504" t="s">
        <v>2309</v>
      </c>
      <c r="C4504" t="s">
        <v>9801</v>
      </c>
      <c r="D4504" t="s">
        <v>595</v>
      </c>
      <c r="E4504" t="s">
        <v>9843</v>
      </c>
      <c r="F4504" t="s">
        <v>9844</v>
      </c>
      <c r="G4504" t="s">
        <v>595</v>
      </c>
      <c r="H4504" t="s">
        <v>9845</v>
      </c>
      <c r="I4504" t="s">
        <v>598</v>
      </c>
      <c r="J4504">
        <v>3225806451.34516</v>
      </c>
      <c r="K4504">
        <v>7.3</v>
      </c>
      <c r="L4504" t="s">
        <v>9846</v>
      </c>
      <c r="M4504" t="s">
        <v>9847</v>
      </c>
    </row>
    <row r="4505" spans="1:13" x14ac:dyDescent="0.4">
      <c r="A4505">
        <v>210001749</v>
      </c>
      <c r="B4505" t="s">
        <v>9848</v>
      </c>
      <c r="C4505" t="s">
        <v>9849</v>
      </c>
      <c r="D4505" t="s">
        <v>2775</v>
      </c>
      <c r="F4505" t="s">
        <v>9850</v>
      </c>
      <c r="G4505" t="s">
        <v>2775</v>
      </c>
      <c r="H4505" t="s">
        <v>9850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9848</v>
      </c>
      <c r="C4506" t="s">
        <v>9849</v>
      </c>
      <c r="D4506" t="s">
        <v>2775</v>
      </c>
      <c r="F4506" t="s">
        <v>9851</v>
      </c>
      <c r="G4506" t="s">
        <v>2775</v>
      </c>
      <c r="H4506" t="s">
        <v>9851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9848</v>
      </c>
      <c r="C4507" t="s">
        <v>9849</v>
      </c>
      <c r="D4507" t="s">
        <v>2775</v>
      </c>
      <c r="F4507" t="s">
        <v>9852</v>
      </c>
      <c r="G4507" t="s">
        <v>2775</v>
      </c>
      <c r="H4507" t="s">
        <v>9852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9848</v>
      </c>
      <c r="C4508" t="s">
        <v>9849</v>
      </c>
      <c r="D4508" t="s">
        <v>2775</v>
      </c>
      <c r="F4508" t="s">
        <v>9853</v>
      </c>
      <c r="G4508" t="s">
        <v>2775</v>
      </c>
      <c r="H4508" t="s">
        <v>9853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9848</v>
      </c>
      <c r="C4509" t="s">
        <v>9849</v>
      </c>
      <c r="D4509" t="s">
        <v>2775</v>
      </c>
      <c r="F4509" t="s">
        <v>9854</v>
      </c>
      <c r="G4509" t="s">
        <v>2775</v>
      </c>
      <c r="H4509" t="s">
        <v>9854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9848</v>
      </c>
      <c r="C4510" t="s">
        <v>9849</v>
      </c>
      <c r="D4510" t="s">
        <v>2775</v>
      </c>
      <c r="F4510" t="s">
        <v>9855</v>
      </c>
      <c r="G4510" t="s">
        <v>2775</v>
      </c>
      <c r="H4510" t="s">
        <v>9855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9848</v>
      </c>
      <c r="C4511" t="s">
        <v>9849</v>
      </c>
      <c r="D4511" t="s">
        <v>2775</v>
      </c>
      <c r="F4511" t="s">
        <v>8970</v>
      </c>
      <c r="G4511" t="s">
        <v>2775</v>
      </c>
      <c r="H4511" t="s">
        <v>8970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9848</v>
      </c>
      <c r="C4512" t="s">
        <v>9849</v>
      </c>
      <c r="D4512" t="s">
        <v>2775</v>
      </c>
      <c r="F4512" t="s">
        <v>9856</v>
      </c>
      <c r="G4512" t="s">
        <v>2775</v>
      </c>
      <c r="H4512" t="s">
        <v>9856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9848</v>
      </c>
      <c r="C4513" t="s">
        <v>9849</v>
      </c>
      <c r="D4513" t="s">
        <v>2775</v>
      </c>
      <c r="F4513" t="s">
        <v>9857</v>
      </c>
      <c r="G4513" t="s">
        <v>2775</v>
      </c>
      <c r="H4513" t="s">
        <v>9857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9848</v>
      </c>
      <c r="C4514" t="s">
        <v>9849</v>
      </c>
      <c r="D4514" t="s">
        <v>2775</v>
      </c>
      <c r="F4514" t="s">
        <v>9858</v>
      </c>
      <c r="G4514" t="s">
        <v>2775</v>
      </c>
      <c r="H4514" t="s">
        <v>9858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9848</v>
      </c>
      <c r="C4515" t="s">
        <v>9849</v>
      </c>
      <c r="D4515" t="s">
        <v>2775</v>
      </c>
      <c r="F4515" t="s">
        <v>9859</v>
      </c>
      <c r="G4515" t="s">
        <v>2775</v>
      </c>
      <c r="H4515" t="s">
        <v>9859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9848</v>
      </c>
      <c r="C4516" t="s">
        <v>9849</v>
      </c>
      <c r="D4516" t="s">
        <v>2775</v>
      </c>
      <c r="F4516" t="s">
        <v>9860</v>
      </c>
      <c r="G4516" t="s">
        <v>2775</v>
      </c>
      <c r="H4516" t="s">
        <v>9860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9848</v>
      </c>
      <c r="C4517" t="s">
        <v>9849</v>
      </c>
      <c r="D4517" t="s">
        <v>2775</v>
      </c>
      <c r="F4517" t="s">
        <v>9861</v>
      </c>
      <c r="G4517" t="s">
        <v>2775</v>
      </c>
      <c r="H4517" t="s">
        <v>9861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9848</v>
      </c>
      <c r="C4518" t="s">
        <v>9849</v>
      </c>
      <c r="D4518" t="s">
        <v>2775</v>
      </c>
      <c r="F4518" t="s">
        <v>9862</v>
      </c>
      <c r="G4518" t="s">
        <v>2775</v>
      </c>
      <c r="H4518" t="s">
        <v>9862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9848</v>
      </c>
      <c r="C4519" t="s">
        <v>9849</v>
      </c>
      <c r="D4519" t="s">
        <v>2775</v>
      </c>
      <c r="F4519" t="s">
        <v>9863</v>
      </c>
      <c r="G4519" t="s">
        <v>2775</v>
      </c>
      <c r="H4519" t="s">
        <v>9863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9848</v>
      </c>
      <c r="C4520" t="s">
        <v>9849</v>
      </c>
      <c r="D4520" t="s">
        <v>2775</v>
      </c>
      <c r="F4520" t="s">
        <v>9864</v>
      </c>
      <c r="G4520" t="s">
        <v>2775</v>
      </c>
      <c r="H4520" t="s">
        <v>9864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9848</v>
      </c>
      <c r="C4521" t="s">
        <v>9849</v>
      </c>
      <c r="D4521" t="s">
        <v>2775</v>
      </c>
      <c r="F4521" t="s">
        <v>9865</v>
      </c>
      <c r="G4521" t="s">
        <v>2775</v>
      </c>
      <c r="H4521" t="s">
        <v>9865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9848</v>
      </c>
      <c r="C4522" t="s">
        <v>9849</v>
      </c>
      <c r="D4522" t="s">
        <v>2775</v>
      </c>
      <c r="F4522" t="s">
        <v>9866</v>
      </c>
      <c r="G4522" t="s">
        <v>2775</v>
      </c>
      <c r="H4522" t="s">
        <v>9866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9848</v>
      </c>
      <c r="C4523" t="s">
        <v>9849</v>
      </c>
      <c r="D4523" t="s">
        <v>2775</v>
      </c>
      <c r="F4523" t="s">
        <v>9867</v>
      </c>
      <c r="G4523" t="s">
        <v>2775</v>
      </c>
      <c r="H4523" t="s">
        <v>9867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9848</v>
      </c>
      <c r="C4524" t="s">
        <v>9849</v>
      </c>
      <c r="D4524" t="s">
        <v>2775</v>
      </c>
      <c r="F4524" t="s">
        <v>9868</v>
      </c>
      <c r="G4524" t="s">
        <v>2775</v>
      </c>
      <c r="H4524" t="s">
        <v>9868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9848</v>
      </c>
      <c r="C4525" t="s">
        <v>9849</v>
      </c>
      <c r="D4525" t="s">
        <v>2775</v>
      </c>
      <c r="F4525" t="s">
        <v>9869</v>
      </c>
      <c r="G4525" t="s">
        <v>2775</v>
      </c>
      <c r="H4525" t="s">
        <v>9869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9848</v>
      </c>
      <c r="C4526" t="s">
        <v>9849</v>
      </c>
      <c r="D4526" t="s">
        <v>2775</v>
      </c>
      <c r="F4526" t="s">
        <v>9870</v>
      </c>
      <c r="G4526" t="s">
        <v>2775</v>
      </c>
      <c r="H4526" t="s">
        <v>9870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9848</v>
      </c>
      <c r="C4527" t="s">
        <v>9849</v>
      </c>
      <c r="D4527" t="s">
        <v>2775</v>
      </c>
      <c r="F4527" t="s">
        <v>9871</v>
      </c>
      <c r="G4527" t="s">
        <v>2775</v>
      </c>
      <c r="H4527" t="s">
        <v>9871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9848</v>
      </c>
      <c r="C4528" t="s">
        <v>9849</v>
      </c>
      <c r="D4528" t="s">
        <v>2775</v>
      </c>
      <c r="F4528" t="s">
        <v>9872</v>
      </c>
      <c r="G4528" t="s">
        <v>2775</v>
      </c>
      <c r="H4528" t="s">
        <v>9872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9848</v>
      </c>
      <c r="C4529" t="s">
        <v>9849</v>
      </c>
      <c r="D4529" t="s">
        <v>2775</v>
      </c>
      <c r="F4529" t="s">
        <v>9873</v>
      </c>
      <c r="G4529" t="s">
        <v>2775</v>
      </c>
      <c r="H4529" t="s">
        <v>9873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9848</v>
      </c>
      <c r="C4530" t="s">
        <v>9849</v>
      </c>
      <c r="D4530" t="s">
        <v>2775</v>
      </c>
      <c r="F4530" t="s">
        <v>9874</v>
      </c>
      <c r="G4530" t="s">
        <v>2775</v>
      </c>
      <c r="H4530" t="s">
        <v>9874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9848</v>
      </c>
      <c r="C4531" t="s">
        <v>9849</v>
      </c>
      <c r="D4531" t="s">
        <v>2775</v>
      </c>
      <c r="F4531" t="s">
        <v>9875</v>
      </c>
      <c r="G4531" t="s">
        <v>2775</v>
      </c>
      <c r="H4531" t="s">
        <v>9875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9848</v>
      </c>
      <c r="C4532" t="s">
        <v>9849</v>
      </c>
      <c r="D4532" t="s">
        <v>2775</v>
      </c>
      <c r="F4532" t="s">
        <v>9876</v>
      </c>
      <c r="G4532" t="s">
        <v>2775</v>
      </c>
      <c r="H4532" t="s">
        <v>9876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9848</v>
      </c>
      <c r="C4533" t="s">
        <v>9849</v>
      </c>
      <c r="D4533" t="s">
        <v>2775</v>
      </c>
      <c r="F4533" t="s">
        <v>9877</v>
      </c>
      <c r="G4533" t="s">
        <v>2775</v>
      </c>
      <c r="H4533" t="s">
        <v>9877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9848</v>
      </c>
      <c r="C4534" t="s">
        <v>9849</v>
      </c>
      <c r="D4534" t="s">
        <v>2775</v>
      </c>
      <c r="F4534" t="s">
        <v>9878</v>
      </c>
      <c r="G4534" t="s">
        <v>2775</v>
      </c>
      <c r="H4534" t="s">
        <v>9878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9848</v>
      </c>
      <c r="C4535" t="s">
        <v>9849</v>
      </c>
      <c r="D4535" t="s">
        <v>2775</v>
      </c>
      <c r="F4535" t="s">
        <v>9879</v>
      </c>
      <c r="G4535" t="s">
        <v>2775</v>
      </c>
      <c r="H4535" t="s">
        <v>9879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9848</v>
      </c>
      <c r="C4536" t="s">
        <v>9849</v>
      </c>
      <c r="D4536" t="s">
        <v>2775</v>
      </c>
      <c r="F4536" t="s">
        <v>9880</v>
      </c>
      <c r="G4536" t="s">
        <v>2775</v>
      </c>
      <c r="H4536" t="s">
        <v>9880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9848</v>
      </c>
      <c r="C4537" t="s">
        <v>9849</v>
      </c>
      <c r="D4537" t="s">
        <v>2775</v>
      </c>
      <c r="F4537" t="s">
        <v>9881</v>
      </c>
      <c r="G4537" t="s">
        <v>2775</v>
      </c>
      <c r="H4537" t="s">
        <v>9881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9848</v>
      </c>
      <c r="C4538" t="s">
        <v>9849</v>
      </c>
      <c r="D4538" t="s">
        <v>2775</v>
      </c>
      <c r="F4538" t="s">
        <v>9882</v>
      </c>
      <c r="G4538" t="s">
        <v>2775</v>
      </c>
      <c r="H4538" t="s">
        <v>9882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9848</v>
      </c>
      <c r="C4539" t="s">
        <v>9849</v>
      </c>
      <c r="D4539" t="s">
        <v>2775</v>
      </c>
      <c r="F4539" t="s">
        <v>4919</v>
      </c>
      <c r="G4539" t="s">
        <v>2775</v>
      </c>
      <c r="H4539" t="s">
        <v>4919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9848</v>
      </c>
      <c r="C4540" t="s">
        <v>9849</v>
      </c>
      <c r="D4540" t="s">
        <v>2775</v>
      </c>
      <c r="F4540" t="s">
        <v>9883</v>
      </c>
      <c r="G4540" t="s">
        <v>2775</v>
      </c>
      <c r="H4540" t="s">
        <v>9883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9848</v>
      </c>
      <c r="C4541" t="s">
        <v>9849</v>
      </c>
      <c r="D4541" t="s">
        <v>2775</v>
      </c>
      <c r="F4541" t="s">
        <v>9884</v>
      </c>
      <c r="G4541" t="s">
        <v>2775</v>
      </c>
      <c r="H4541" t="s">
        <v>9884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9848</v>
      </c>
      <c r="C4542" t="s">
        <v>9849</v>
      </c>
      <c r="D4542" t="s">
        <v>2775</v>
      </c>
      <c r="F4542" t="s">
        <v>9885</v>
      </c>
      <c r="G4542" t="s">
        <v>2775</v>
      </c>
      <c r="H4542" t="s">
        <v>9885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9848</v>
      </c>
      <c r="C4543" t="s">
        <v>9849</v>
      </c>
      <c r="D4543" t="s">
        <v>2775</v>
      </c>
      <c r="F4543" t="s">
        <v>9886</v>
      </c>
      <c r="G4543" t="s">
        <v>2775</v>
      </c>
      <c r="H4543" t="s">
        <v>9886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9848</v>
      </c>
      <c r="C4544" t="s">
        <v>9849</v>
      </c>
      <c r="D4544" t="s">
        <v>2775</v>
      </c>
      <c r="F4544" t="s">
        <v>9887</v>
      </c>
      <c r="G4544" t="s">
        <v>2775</v>
      </c>
      <c r="H4544" t="s">
        <v>9887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9848</v>
      </c>
      <c r="C4545" t="s">
        <v>9849</v>
      </c>
      <c r="D4545" t="s">
        <v>2775</v>
      </c>
      <c r="F4545" t="s">
        <v>9888</v>
      </c>
      <c r="G4545" t="s">
        <v>2775</v>
      </c>
      <c r="H4545" t="s">
        <v>9888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9848</v>
      </c>
      <c r="C4546" t="s">
        <v>9849</v>
      </c>
      <c r="D4546" t="s">
        <v>2775</v>
      </c>
      <c r="F4546" t="s">
        <v>9889</v>
      </c>
      <c r="G4546" t="s">
        <v>2775</v>
      </c>
      <c r="H4546" t="s">
        <v>9889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9848</v>
      </c>
      <c r="C4547" t="s">
        <v>9849</v>
      </c>
      <c r="D4547" t="s">
        <v>2775</v>
      </c>
      <c r="F4547" t="s">
        <v>9890</v>
      </c>
      <c r="G4547" t="s">
        <v>2775</v>
      </c>
      <c r="H4547" t="s">
        <v>9890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9891</v>
      </c>
      <c r="D4548" t="s">
        <v>2775</v>
      </c>
      <c r="F4548" t="s">
        <v>9892</v>
      </c>
      <c r="G4548" t="s">
        <v>2775</v>
      </c>
      <c r="H4548" t="s">
        <v>9892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9891</v>
      </c>
      <c r="D4549" t="s">
        <v>2775</v>
      </c>
      <c r="F4549" t="s">
        <v>9893</v>
      </c>
      <c r="G4549" t="s">
        <v>2775</v>
      </c>
      <c r="H4549" t="s">
        <v>9893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9891</v>
      </c>
      <c r="D4550" t="s">
        <v>2775</v>
      </c>
      <c r="F4550" t="s">
        <v>9894</v>
      </c>
      <c r="G4550" t="s">
        <v>2775</v>
      </c>
      <c r="H4550" t="s">
        <v>9894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9891</v>
      </c>
      <c r="D4551" t="s">
        <v>2775</v>
      </c>
      <c r="F4551" t="s">
        <v>9895</v>
      </c>
      <c r="G4551" t="s">
        <v>2775</v>
      </c>
      <c r="H4551" t="s">
        <v>9895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9891</v>
      </c>
      <c r="D4552" t="s">
        <v>2775</v>
      </c>
      <c r="F4552" t="s">
        <v>9896</v>
      </c>
      <c r="G4552" t="s">
        <v>2775</v>
      </c>
      <c r="H4552" t="s">
        <v>9896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9891</v>
      </c>
      <c r="D4553" t="s">
        <v>2775</v>
      </c>
      <c r="F4553" t="s">
        <v>9897</v>
      </c>
      <c r="G4553" t="s">
        <v>2775</v>
      </c>
      <c r="H4553" t="s">
        <v>9897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9891</v>
      </c>
      <c r="D4554" t="s">
        <v>2775</v>
      </c>
      <c r="F4554" t="s">
        <v>9898</v>
      </c>
      <c r="G4554" t="s">
        <v>2775</v>
      </c>
      <c r="H4554" t="s">
        <v>9898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9891</v>
      </c>
      <c r="D4555" t="s">
        <v>2775</v>
      </c>
      <c r="F4555" t="s">
        <v>9899</v>
      </c>
      <c r="G4555" t="s">
        <v>2775</v>
      </c>
      <c r="H4555" t="s">
        <v>9899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9891</v>
      </c>
      <c r="D4556" t="s">
        <v>2775</v>
      </c>
      <c r="F4556" t="s">
        <v>9900</v>
      </c>
      <c r="G4556" t="s">
        <v>2775</v>
      </c>
      <c r="H4556" t="s">
        <v>9900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9891</v>
      </c>
      <c r="D4557" t="s">
        <v>2775</v>
      </c>
      <c r="F4557" t="s">
        <v>9901</v>
      </c>
      <c r="G4557" t="s">
        <v>2775</v>
      </c>
      <c r="H4557" t="s">
        <v>9901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9902</v>
      </c>
      <c r="D4558" t="s">
        <v>2775</v>
      </c>
      <c r="F4558" t="s">
        <v>9903</v>
      </c>
      <c r="G4558" t="s">
        <v>2775</v>
      </c>
      <c r="H4558" t="s">
        <v>9903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9902</v>
      </c>
      <c r="D4559" t="s">
        <v>2775</v>
      </c>
      <c r="F4559" t="s">
        <v>9904</v>
      </c>
      <c r="G4559" t="s">
        <v>2775</v>
      </c>
      <c r="H4559" t="s">
        <v>9904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9902</v>
      </c>
      <c r="D4560" t="s">
        <v>2775</v>
      </c>
      <c r="F4560" t="s">
        <v>9905</v>
      </c>
      <c r="G4560" t="s">
        <v>2775</v>
      </c>
      <c r="H4560" t="s">
        <v>9905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9902</v>
      </c>
      <c r="D4561" t="s">
        <v>2775</v>
      </c>
      <c r="F4561" t="s">
        <v>9906</v>
      </c>
      <c r="G4561" t="s">
        <v>2775</v>
      </c>
      <c r="H4561" t="s">
        <v>9907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9908</v>
      </c>
      <c r="C4562" t="s">
        <v>9909</v>
      </c>
      <c r="D4562" t="s">
        <v>595</v>
      </c>
      <c r="E4562" t="s">
        <v>9910</v>
      </c>
      <c r="F4562" t="s">
        <v>9911</v>
      </c>
      <c r="G4562" t="s">
        <v>595</v>
      </c>
      <c r="H4562" t="s">
        <v>9912</v>
      </c>
      <c r="I4562" t="s">
        <v>733</v>
      </c>
      <c r="J4562">
        <v>84705373084.733704</v>
      </c>
      <c r="K4562">
        <v>5</v>
      </c>
      <c r="L4562" t="s">
        <v>9913</v>
      </c>
      <c r="M4562" t="s">
        <v>5973</v>
      </c>
    </row>
    <row r="4563" spans="1:13" x14ac:dyDescent="0.4">
      <c r="A4563">
        <v>210001833</v>
      </c>
      <c r="B4563" t="s">
        <v>2351</v>
      </c>
      <c r="C4563" t="s">
        <v>9914</v>
      </c>
      <c r="D4563" t="s">
        <v>595</v>
      </c>
      <c r="F4563" t="s">
        <v>9915</v>
      </c>
      <c r="G4563" t="s">
        <v>595</v>
      </c>
      <c r="H4563" t="s">
        <v>9915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9914</v>
      </c>
      <c r="D4564" t="s">
        <v>595</v>
      </c>
      <c r="F4564" t="s">
        <v>7534</v>
      </c>
      <c r="G4564" t="s">
        <v>595</v>
      </c>
      <c r="H4564" t="s">
        <v>7534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9914</v>
      </c>
      <c r="D4565" t="s">
        <v>595</v>
      </c>
      <c r="F4565" t="s">
        <v>7535</v>
      </c>
      <c r="G4565" t="s">
        <v>595</v>
      </c>
      <c r="H4565" t="s">
        <v>7535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9914</v>
      </c>
      <c r="D4566" t="s">
        <v>595</v>
      </c>
      <c r="F4566" t="s">
        <v>7536</v>
      </c>
      <c r="G4566" t="s">
        <v>595</v>
      </c>
      <c r="H4566" t="s">
        <v>7536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9914</v>
      </c>
      <c r="D4567" t="s">
        <v>595</v>
      </c>
      <c r="F4567" t="s">
        <v>7537</v>
      </c>
      <c r="G4567" t="s">
        <v>595</v>
      </c>
      <c r="H4567" t="s">
        <v>7537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9914</v>
      </c>
      <c r="D4568" t="s">
        <v>595</v>
      </c>
      <c r="F4568" t="s">
        <v>7538</v>
      </c>
      <c r="G4568" t="s">
        <v>595</v>
      </c>
      <c r="H4568" t="s">
        <v>7538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9914</v>
      </c>
      <c r="D4569" t="s">
        <v>595</v>
      </c>
      <c r="F4569" t="s">
        <v>7539</v>
      </c>
      <c r="G4569" t="s">
        <v>595</v>
      </c>
      <c r="H4569" t="s">
        <v>7539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9914</v>
      </c>
      <c r="D4570" t="s">
        <v>595</v>
      </c>
      <c r="F4570" t="s">
        <v>7540</v>
      </c>
      <c r="G4570" t="s">
        <v>595</v>
      </c>
      <c r="H4570" t="s">
        <v>7540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9914</v>
      </c>
      <c r="D4571" t="s">
        <v>595</v>
      </c>
      <c r="F4571" t="s">
        <v>7542</v>
      </c>
      <c r="G4571" t="s">
        <v>595</v>
      </c>
      <c r="H4571" t="s">
        <v>7542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9914</v>
      </c>
      <c r="D4572" t="s">
        <v>595</v>
      </c>
      <c r="F4572" t="s">
        <v>9916</v>
      </c>
      <c r="G4572" t="s">
        <v>595</v>
      </c>
      <c r="H4572" t="s">
        <v>9916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9914</v>
      </c>
      <c r="D4573" t="s">
        <v>595</v>
      </c>
      <c r="F4573" t="s">
        <v>9917</v>
      </c>
      <c r="G4573" t="s">
        <v>595</v>
      </c>
      <c r="H4573" t="s">
        <v>9917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9914</v>
      </c>
      <c r="D4574" t="s">
        <v>595</v>
      </c>
      <c r="F4574" t="s">
        <v>7543</v>
      </c>
      <c r="G4574" t="s">
        <v>595</v>
      </c>
      <c r="H4574" t="s">
        <v>7543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9914</v>
      </c>
      <c r="D4575" t="s">
        <v>595</v>
      </c>
      <c r="F4575" t="s">
        <v>7544</v>
      </c>
      <c r="G4575" t="s">
        <v>595</v>
      </c>
      <c r="H4575" t="s">
        <v>7544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9914</v>
      </c>
      <c r="D4576" t="s">
        <v>595</v>
      </c>
      <c r="F4576" t="s">
        <v>9918</v>
      </c>
      <c r="G4576" t="s">
        <v>595</v>
      </c>
      <c r="H4576" t="s">
        <v>9918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9914</v>
      </c>
      <c r="D4577" t="s">
        <v>595</v>
      </c>
      <c r="F4577" t="s">
        <v>9919</v>
      </c>
      <c r="G4577" t="s">
        <v>595</v>
      </c>
      <c r="H4577" t="s">
        <v>9919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9914</v>
      </c>
      <c r="D4578" t="s">
        <v>595</v>
      </c>
      <c r="F4578" t="s">
        <v>7548</v>
      </c>
      <c r="G4578" t="s">
        <v>595</v>
      </c>
      <c r="H4578" t="s">
        <v>7548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9914</v>
      </c>
      <c r="D4579" t="s">
        <v>595</v>
      </c>
      <c r="F4579" t="s">
        <v>9920</v>
      </c>
      <c r="G4579" t="s">
        <v>595</v>
      </c>
      <c r="H4579" t="s">
        <v>9920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9914</v>
      </c>
      <c r="D4580" t="s">
        <v>595</v>
      </c>
      <c r="F4580" t="s">
        <v>9921</v>
      </c>
      <c r="G4580" t="s">
        <v>595</v>
      </c>
      <c r="H4580" t="s">
        <v>9921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9914</v>
      </c>
      <c r="D4581" t="s">
        <v>595</v>
      </c>
      <c r="F4581" t="s">
        <v>9922</v>
      </c>
      <c r="G4581" t="s">
        <v>595</v>
      </c>
      <c r="H4581" t="s">
        <v>9922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9914</v>
      </c>
      <c r="D4582" t="s">
        <v>595</v>
      </c>
      <c r="F4582" t="s">
        <v>9923</v>
      </c>
      <c r="G4582" t="s">
        <v>595</v>
      </c>
      <c r="H4582" t="s">
        <v>9923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9914</v>
      </c>
      <c r="D4583" t="s">
        <v>595</v>
      </c>
      <c r="F4583" t="s">
        <v>9924</v>
      </c>
      <c r="G4583" t="s">
        <v>595</v>
      </c>
      <c r="H4583" t="s">
        <v>9924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9914</v>
      </c>
      <c r="D4584" t="s">
        <v>595</v>
      </c>
      <c r="F4584" t="s">
        <v>9925</v>
      </c>
      <c r="G4584" t="s">
        <v>595</v>
      </c>
      <c r="H4584" t="s">
        <v>9925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9914</v>
      </c>
      <c r="D4585" t="s">
        <v>595</v>
      </c>
      <c r="F4585" t="s">
        <v>9926</v>
      </c>
      <c r="G4585" t="s">
        <v>595</v>
      </c>
      <c r="H4585" t="s">
        <v>9926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9914</v>
      </c>
      <c r="D4586" t="s">
        <v>595</v>
      </c>
      <c r="F4586" t="s">
        <v>7550</v>
      </c>
      <c r="G4586" t="s">
        <v>595</v>
      </c>
      <c r="H4586" t="s">
        <v>7550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9914</v>
      </c>
      <c r="D4587" t="s">
        <v>595</v>
      </c>
      <c r="F4587" t="s">
        <v>9927</v>
      </c>
      <c r="G4587" t="s">
        <v>595</v>
      </c>
      <c r="H4587" t="s">
        <v>9927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9914</v>
      </c>
      <c r="D4588" t="s">
        <v>595</v>
      </c>
      <c r="F4588" t="s">
        <v>7551</v>
      </c>
      <c r="G4588" t="s">
        <v>595</v>
      </c>
      <c r="H4588" t="s">
        <v>7551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9914</v>
      </c>
      <c r="D4589" t="s">
        <v>595</v>
      </c>
      <c r="F4589" t="s">
        <v>9928</v>
      </c>
      <c r="G4589" t="s">
        <v>595</v>
      </c>
      <c r="H4589" t="s">
        <v>9928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9914</v>
      </c>
      <c r="D4590" t="s">
        <v>595</v>
      </c>
      <c r="F4590" t="s">
        <v>7552</v>
      </c>
      <c r="G4590" t="s">
        <v>595</v>
      </c>
      <c r="H4590" t="s">
        <v>7552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9914</v>
      </c>
      <c r="D4591" t="s">
        <v>595</v>
      </c>
      <c r="F4591" t="s">
        <v>7553</v>
      </c>
      <c r="G4591" t="s">
        <v>595</v>
      </c>
      <c r="H4591" t="s">
        <v>7553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9914</v>
      </c>
      <c r="D4592" t="s">
        <v>595</v>
      </c>
      <c r="F4592" t="s">
        <v>9929</v>
      </c>
      <c r="G4592" t="s">
        <v>595</v>
      </c>
      <c r="H4592" t="s">
        <v>9929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9914</v>
      </c>
      <c r="D4593" t="s">
        <v>595</v>
      </c>
      <c r="F4593" t="s">
        <v>7554</v>
      </c>
      <c r="G4593" t="s">
        <v>595</v>
      </c>
      <c r="H4593" t="s">
        <v>7554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9914</v>
      </c>
      <c r="D4594" t="s">
        <v>595</v>
      </c>
      <c r="F4594" t="s">
        <v>9930</v>
      </c>
      <c r="G4594" t="s">
        <v>595</v>
      </c>
      <c r="H4594" t="s">
        <v>9930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9914</v>
      </c>
      <c r="D4595" t="s">
        <v>595</v>
      </c>
      <c r="F4595" t="s">
        <v>7555</v>
      </c>
      <c r="G4595" t="s">
        <v>595</v>
      </c>
      <c r="H4595" t="s">
        <v>7555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9914</v>
      </c>
      <c r="D4596" t="s">
        <v>595</v>
      </c>
      <c r="F4596" t="s">
        <v>9931</v>
      </c>
      <c r="G4596" t="s">
        <v>595</v>
      </c>
      <c r="H4596" t="s">
        <v>9931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9914</v>
      </c>
      <c r="D4597" t="s">
        <v>595</v>
      </c>
      <c r="F4597" t="s">
        <v>9932</v>
      </c>
      <c r="G4597" t="s">
        <v>595</v>
      </c>
      <c r="H4597" t="s">
        <v>9932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9914</v>
      </c>
      <c r="D4598" t="s">
        <v>595</v>
      </c>
      <c r="F4598" t="s">
        <v>7557</v>
      </c>
      <c r="G4598" t="s">
        <v>595</v>
      </c>
      <c r="H4598" t="s">
        <v>7557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9914</v>
      </c>
      <c r="D4599" t="s">
        <v>595</v>
      </c>
      <c r="F4599" t="s">
        <v>7558</v>
      </c>
      <c r="G4599" t="s">
        <v>595</v>
      </c>
      <c r="H4599" t="s">
        <v>7558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9914</v>
      </c>
      <c r="D4600" t="s">
        <v>595</v>
      </c>
      <c r="F4600" t="s">
        <v>7559</v>
      </c>
      <c r="G4600" t="s">
        <v>595</v>
      </c>
      <c r="H4600" t="s">
        <v>7559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9914</v>
      </c>
      <c r="D4601" t="s">
        <v>595</v>
      </c>
      <c r="F4601" t="s">
        <v>9933</v>
      </c>
      <c r="G4601" t="s">
        <v>595</v>
      </c>
      <c r="H4601" t="s">
        <v>9933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9914</v>
      </c>
      <c r="D4602" t="s">
        <v>595</v>
      </c>
      <c r="F4602" t="s">
        <v>7560</v>
      </c>
      <c r="G4602" t="s">
        <v>595</v>
      </c>
      <c r="H4602" t="s">
        <v>7560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9914</v>
      </c>
      <c r="D4603" t="s">
        <v>595</v>
      </c>
      <c r="F4603" t="s">
        <v>9934</v>
      </c>
      <c r="G4603" t="s">
        <v>595</v>
      </c>
      <c r="H4603" t="s">
        <v>9934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9914</v>
      </c>
      <c r="D4604" t="s">
        <v>595</v>
      </c>
      <c r="F4604" t="s">
        <v>9935</v>
      </c>
      <c r="G4604" t="s">
        <v>595</v>
      </c>
      <c r="H4604" t="s">
        <v>9935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9914</v>
      </c>
      <c r="D4605" t="s">
        <v>595</v>
      </c>
      <c r="F4605" t="s">
        <v>7562</v>
      </c>
      <c r="G4605" t="s">
        <v>595</v>
      </c>
      <c r="H4605" t="s">
        <v>7562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9914</v>
      </c>
      <c r="D4606" t="s">
        <v>595</v>
      </c>
      <c r="F4606" t="s">
        <v>7565</v>
      </c>
      <c r="G4606" t="s">
        <v>595</v>
      </c>
      <c r="H4606" t="s">
        <v>7565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9914</v>
      </c>
      <c r="D4607" t="s">
        <v>595</v>
      </c>
      <c r="F4607" t="s">
        <v>7566</v>
      </c>
      <c r="G4607" t="s">
        <v>595</v>
      </c>
      <c r="H4607" t="s">
        <v>7566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9914</v>
      </c>
      <c r="D4608" t="s">
        <v>595</v>
      </c>
      <c r="F4608" t="s">
        <v>9936</v>
      </c>
      <c r="G4608" t="s">
        <v>595</v>
      </c>
      <c r="H4608" t="s">
        <v>9936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9914</v>
      </c>
      <c r="D4609" t="s">
        <v>595</v>
      </c>
      <c r="F4609" t="s">
        <v>7567</v>
      </c>
      <c r="G4609" t="s">
        <v>595</v>
      </c>
      <c r="H4609" t="s">
        <v>7567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9914</v>
      </c>
      <c r="D4610" t="s">
        <v>595</v>
      </c>
      <c r="F4610" t="s">
        <v>9937</v>
      </c>
      <c r="G4610" t="s">
        <v>595</v>
      </c>
      <c r="H4610" t="s">
        <v>9937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9914</v>
      </c>
      <c r="D4611" t="s">
        <v>595</v>
      </c>
      <c r="F4611" t="s">
        <v>7568</v>
      </c>
      <c r="G4611" t="s">
        <v>595</v>
      </c>
      <c r="H4611" t="s">
        <v>7568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9914</v>
      </c>
      <c r="D4612" t="s">
        <v>595</v>
      </c>
      <c r="F4612" t="s">
        <v>9938</v>
      </c>
      <c r="G4612" t="s">
        <v>595</v>
      </c>
      <c r="H4612" t="s">
        <v>9938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9914</v>
      </c>
      <c r="D4613" t="s">
        <v>595</v>
      </c>
      <c r="F4613" t="s">
        <v>9939</v>
      </c>
      <c r="G4613" t="s">
        <v>595</v>
      </c>
      <c r="H4613" t="s">
        <v>9939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9914</v>
      </c>
      <c r="D4614" t="s">
        <v>595</v>
      </c>
      <c r="F4614" t="s">
        <v>7569</v>
      </c>
      <c r="G4614" t="s">
        <v>595</v>
      </c>
      <c r="H4614" t="s">
        <v>7569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9914</v>
      </c>
      <c r="D4615" t="s">
        <v>595</v>
      </c>
      <c r="F4615" t="s">
        <v>7570</v>
      </c>
      <c r="G4615" t="s">
        <v>595</v>
      </c>
      <c r="H4615" t="s">
        <v>7570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9914</v>
      </c>
      <c r="D4616" t="s">
        <v>595</v>
      </c>
      <c r="F4616" t="s">
        <v>9940</v>
      </c>
      <c r="G4616" t="s">
        <v>595</v>
      </c>
      <c r="H4616" t="s">
        <v>9940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9914</v>
      </c>
      <c r="D4617" t="s">
        <v>595</v>
      </c>
      <c r="F4617" t="s">
        <v>9941</v>
      </c>
      <c r="G4617" t="s">
        <v>595</v>
      </c>
      <c r="H4617" t="s">
        <v>9941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9914</v>
      </c>
      <c r="D4618" t="s">
        <v>595</v>
      </c>
      <c r="F4618" t="s">
        <v>7571</v>
      </c>
      <c r="G4618" t="s">
        <v>595</v>
      </c>
      <c r="H4618" t="s">
        <v>7571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9914</v>
      </c>
      <c r="D4619" t="s">
        <v>595</v>
      </c>
      <c r="F4619" t="s">
        <v>9942</v>
      </c>
      <c r="G4619" t="s">
        <v>595</v>
      </c>
      <c r="H4619" t="s">
        <v>9942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9914</v>
      </c>
      <c r="D4620" t="s">
        <v>595</v>
      </c>
      <c r="F4620" t="s">
        <v>7572</v>
      </c>
      <c r="G4620" t="s">
        <v>595</v>
      </c>
      <c r="H4620" t="s">
        <v>7572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9914</v>
      </c>
      <c r="D4621" t="s">
        <v>595</v>
      </c>
      <c r="F4621" t="s">
        <v>9943</v>
      </c>
      <c r="G4621" t="s">
        <v>595</v>
      </c>
      <c r="H4621" t="s">
        <v>9943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9914</v>
      </c>
      <c r="D4622" t="s">
        <v>595</v>
      </c>
      <c r="F4622" t="s">
        <v>7573</v>
      </c>
      <c r="G4622" t="s">
        <v>595</v>
      </c>
      <c r="H4622" t="s">
        <v>7573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9914</v>
      </c>
      <c r="D4623" t="s">
        <v>595</v>
      </c>
      <c r="F4623" t="s">
        <v>7575</v>
      </c>
      <c r="G4623" t="s">
        <v>595</v>
      </c>
      <c r="H4623" t="s">
        <v>7575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9914</v>
      </c>
      <c r="D4624" t="s">
        <v>595</v>
      </c>
      <c r="F4624" t="s">
        <v>7577</v>
      </c>
      <c r="G4624" t="s">
        <v>595</v>
      </c>
      <c r="H4624" t="s">
        <v>7577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9914</v>
      </c>
      <c r="D4625" t="s">
        <v>595</v>
      </c>
      <c r="F4625" t="s">
        <v>7578</v>
      </c>
      <c r="G4625" t="s">
        <v>595</v>
      </c>
      <c r="H4625" t="s">
        <v>7578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9914</v>
      </c>
      <c r="D4626" t="s">
        <v>595</v>
      </c>
      <c r="F4626" t="s">
        <v>9944</v>
      </c>
      <c r="G4626" t="s">
        <v>595</v>
      </c>
      <c r="H4626" t="s">
        <v>9944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9914</v>
      </c>
      <c r="D4627" t="s">
        <v>595</v>
      </c>
      <c r="F4627" t="s">
        <v>7579</v>
      </c>
      <c r="G4627" t="s">
        <v>595</v>
      </c>
      <c r="H4627" t="s">
        <v>7579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9914</v>
      </c>
      <c r="D4628" t="s">
        <v>595</v>
      </c>
      <c r="F4628" t="s">
        <v>9945</v>
      </c>
      <c r="G4628" t="s">
        <v>595</v>
      </c>
      <c r="H4628" t="s">
        <v>9945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9914</v>
      </c>
      <c r="D4629" t="s">
        <v>595</v>
      </c>
      <c r="F4629" t="s">
        <v>9946</v>
      </c>
      <c r="G4629" t="s">
        <v>595</v>
      </c>
      <c r="H4629" t="s">
        <v>9946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9914</v>
      </c>
      <c r="D4630" t="s">
        <v>595</v>
      </c>
      <c r="F4630" t="s">
        <v>9947</v>
      </c>
      <c r="G4630" t="s">
        <v>595</v>
      </c>
      <c r="H4630" t="s">
        <v>9947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9914</v>
      </c>
      <c r="D4631" t="s">
        <v>595</v>
      </c>
      <c r="F4631" t="s">
        <v>7581</v>
      </c>
      <c r="G4631" t="s">
        <v>595</v>
      </c>
      <c r="H4631" t="s">
        <v>7581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9914</v>
      </c>
      <c r="D4632" t="s">
        <v>595</v>
      </c>
      <c r="F4632" t="s">
        <v>7582</v>
      </c>
      <c r="G4632" t="s">
        <v>595</v>
      </c>
      <c r="H4632" t="s">
        <v>7582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9914</v>
      </c>
      <c r="D4633" t="s">
        <v>595</v>
      </c>
      <c r="F4633" t="s">
        <v>9948</v>
      </c>
      <c r="G4633" t="s">
        <v>595</v>
      </c>
      <c r="H4633" t="s">
        <v>9948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9914</v>
      </c>
      <c r="D4634" t="s">
        <v>595</v>
      </c>
      <c r="F4634" t="s">
        <v>7583</v>
      </c>
      <c r="G4634" t="s">
        <v>595</v>
      </c>
      <c r="H4634" t="s">
        <v>7583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9914</v>
      </c>
      <c r="D4635" t="s">
        <v>595</v>
      </c>
      <c r="F4635" t="s">
        <v>7584</v>
      </c>
      <c r="G4635" t="s">
        <v>595</v>
      </c>
      <c r="H4635" t="s">
        <v>7584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9914</v>
      </c>
      <c r="D4636" t="s">
        <v>595</v>
      </c>
      <c r="F4636" t="s">
        <v>9949</v>
      </c>
      <c r="G4636" t="s">
        <v>595</v>
      </c>
      <c r="H4636" t="s">
        <v>9949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9914</v>
      </c>
      <c r="D4637" t="s">
        <v>595</v>
      </c>
      <c r="F4637" t="s">
        <v>7585</v>
      </c>
      <c r="G4637" t="s">
        <v>595</v>
      </c>
      <c r="H4637" t="s">
        <v>7585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9914</v>
      </c>
      <c r="D4638" t="s">
        <v>595</v>
      </c>
      <c r="F4638" t="s">
        <v>7586</v>
      </c>
      <c r="G4638" t="s">
        <v>595</v>
      </c>
      <c r="H4638" t="s">
        <v>7586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9914</v>
      </c>
      <c r="D4639" t="s">
        <v>595</v>
      </c>
      <c r="F4639" t="s">
        <v>7587</v>
      </c>
      <c r="G4639" t="s">
        <v>595</v>
      </c>
      <c r="H4639" t="s">
        <v>7587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9914</v>
      </c>
      <c r="D4640" t="s">
        <v>595</v>
      </c>
      <c r="F4640" t="s">
        <v>7588</v>
      </c>
      <c r="G4640" t="s">
        <v>595</v>
      </c>
      <c r="H4640" t="s">
        <v>7588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9914</v>
      </c>
      <c r="D4641" t="s">
        <v>595</v>
      </c>
      <c r="F4641" t="s">
        <v>7589</v>
      </c>
      <c r="G4641" t="s">
        <v>595</v>
      </c>
      <c r="H4641" t="s">
        <v>7589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9914</v>
      </c>
      <c r="D4642" t="s">
        <v>595</v>
      </c>
      <c r="F4642" t="s">
        <v>7590</v>
      </c>
      <c r="G4642" t="s">
        <v>595</v>
      </c>
      <c r="H4642" t="s">
        <v>7590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9914</v>
      </c>
      <c r="D4643" t="s">
        <v>595</v>
      </c>
      <c r="F4643" t="s">
        <v>9950</v>
      </c>
      <c r="G4643" t="s">
        <v>595</v>
      </c>
      <c r="H4643" t="s">
        <v>9950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9914</v>
      </c>
      <c r="D4644" t="s">
        <v>595</v>
      </c>
      <c r="F4644" t="s">
        <v>9951</v>
      </c>
      <c r="G4644" t="s">
        <v>595</v>
      </c>
      <c r="H4644" t="s">
        <v>9951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9914</v>
      </c>
      <c r="D4645" t="s">
        <v>595</v>
      </c>
      <c r="F4645" t="s">
        <v>9952</v>
      </c>
      <c r="G4645" t="s">
        <v>595</v>
      </c>
      <c r="H4645" t="s">
        <v>9952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9914</v>
      </c>
      <c r="D4646" t="s">
        <v>595</v>
      </c>
      <c r="F4646" t="s">
        <v>9953</v>
      </c>
      <c r="G4646" t="s">
        <v>595</v>
      </c>
      <c r="H4646" t="s">
        <v>9953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9914</v>
      </c>
      <c r="D4647" t="s">
        <v>595</v>
      </c>
      <c r="F4647" t="s">
        <v>7595</v>
      </c>
      <c r="G4647" t="s">
        <v>595</v>
      </c>
      <c r="H4647" t="s">
        <v>7595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9914</v>
      </c>
      <c r="D4648" t="s">
        <v>595</v>
      </c>
      <c r="F4648" t="s">
        <v>7596</v>
      </c>
      <c r="G4648" t="s">
        <v>595</v>
      </c>
      <c r="H4648" t="s">
        <v>7596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9914</v>
      </c>
      <c r="D4649" t="s">
        <v>595</v>
      </c>
      <c r="F4649" t="s">
        <v>9954</v>
      </c>
      <c r="G4649" t="s">
        <v>595</v>
      </c>
      <c r="H4649" t="s">
        <v>9954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9914</v>
      </c>
      <c r="D4650" t="s">
        <v>595</v>
      </c>
      <c r="F4650" t="s">
        <v>9955</v>
      </c>
      <c r="G4650" t="s">
        <v>595</v>
      </c>
      <c r="H4650" t="s">
        <v>9955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9914</v>
      </c>
      <c r="D4651" t="s">
        <v>595</v>
      </c>
      <c r="F4651" t="s">
        <v>9956</v>
      </c>
      <c r="G4651" t="s">
        <v>595</v>
      </c>
      <c r="H4651" t="s">
        <v>9956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9914</v>
      </c>
      <c r="D4652" t="s">
        <v>595</v>
      </c>
      <c r="F4652" t="s">
        <v>7599</v>
      </c>
      <c r="G4652" t="s">
        <v>595</v>
      </c>
      <c r="H4652" t="s">
        <v>7599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9914</v>
      </c>
      <c r="D4653" t="s">
        <v>595</v>
      </c>
      <c r="F4653" t="s">
        <v>7600</v>
      </c>
      <c r="G4653" t="s">
        <v>595</v>
      </c>
      <c r="H4653" t="s">
        <v>7600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9914</v>
      </c>
      <c r="D4654" t="s">
        <v>595</v>
      </c>
      <c r="F4654" t="s">
        <v>9957</v>
      </c>
      <c r="G4654" t="s">
        <v>595</v>
      </c>
      <c r="H4654" t="s">
        <v>9957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9914</v>
      </c>
      <c r="D4655" t="s">
        <v>595</v>
      </c>
      <c r="F4655" t="s">
        <v>9958</v>
      </c>
      <c r="G4655" t="s">
        <v>595</v>
      </c>
      <c r="H4655" t="s">
        <v>9958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9914</v>
      </c>
      <c r="D4656" t="s">
        <v>595</v>
      </c>
      <c r="F4656" t="s">
        <v>7601</v>
      </c>
      <c r="G4656" t="s">
        <v>595</v>
      </c>
      <c r="H4656" t="s">
        <v>7601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9914</v>
      </c>
      <c r="D4657" t="s">
        <v>595</v>
      </c>
      <c r="F4657" t="s">
        <v>7602</v>
      </c>
      <c r="G4657" t="s">
        <v>595</v>
      </c>
      <c r="H4657" t="s">
        <v>7602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9914</v>
      </c>
      <c r="D4658" t="s">
        <v>595</v>
      </c>
      <c r="F4658" t="s">
        <v>7603</v>
      </c>
      <c r="G4658" t="s">
        <v>595</v>
      </c>
      <c r="H4658" t="s">
        <v>7603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9914</v>
      </c>
      <c r="D4659" t="s">
        <v>595</v>
      </c>
      <c r="F4659" t="s">
        <v>9959</v>
      </c>
      <c r="G4659" t="s">
        <v>595</v>
      </c>
      <c r="H4659" t="s">
        <v>9959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9914</v>
      </c>
      <c r="D4660" t="s">
        <v>595</v>
      </c>
      <c r="F4660" t="s">
        <v>9960</v>
      </c>
      <c r="G4660" t="s">
        <v>595</v>
      </c>
      <c r="H4660" t="s">
        <v>9960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9914</v>
      </c>
      <c r="D4661" t="s">
        <v>595</v>
      </c>
      <c r="F4661" t="s">
        <v>7605</v>
      </c>
      <c r="G4661" t="s">
        <v>595</v>
      </c>
      <c r="H4661" t="s">
        <v>7605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9914</v>
      </c>
      <c r="D4662" t="s">
        <v>595</v>
      </c>
      <c r="F4662" t="s">
        <v>7606</v>
      </c>
      <c r="G4662" t="s">
        <v>595</v>
      </c>
      <c r="H4662" t="s">
        <v>7606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9914</v>
      </c>
      <c r="D4663" t="s">
        <v>595</v>
      </c>
      <c r="F4663" t="s">
        <v>7607</v>
      </c>
      <c r="G4663" t="s">
        <v>595</v>
      </c>
      <c r="H4663" t="s">
        <v>7607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9914</v>
      </c>
      <c r="D4664" t="s">
        <v>595</v>
      </c>
      <c r="F4664" t="s">
        <v>7608</v>
      </c>
      <c r="G4664" t="s">
        <v>595</v>
      </c>
      <c r="H4664" t="s">
        <v>7608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9914</v>
      </c>
      <c r="D4665" t="s">
        <v>595</v>
      </c>
      <c r="F4665" t="s">
        <v>7609</v>
      </c>
      <c r="G4665" t="s">
        <v>595</v>
      </c>
      <c r="H4665" t="s">
        <v>7609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9914</v>
      </c>
      <c r="D4666" t="s">
        <v>595</v>
      </c>
      <c r="F4666" t="s">
        <v>9961</v>
      </c>
      <c r="G4666" t="s">
        <v>595</v>
      </c>
      <c r="H4666" t="s">
        <v>9961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9914</v>
      </c>
      <c r="D4667" t="s">
        <v>595</v>
      </c>
      <c r="F4667" t="s">
        <v>9962</v>
      </c>
      <c r="G4667" t="s">
        <v>595</v>
      </c>
      <c r="H4667" t="s">
        <v>9962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9914</v>
      </c>
      <c r="D4668" t="s">
        <v>595</v>
      </c>
      <c r="F4668" t="s">
        <v>9963</v>
      </c>
      <c r="G4668" t="s">
        <v>595</v>
      </c>
      <c r="H4668" t="s">
        <v>9963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9914</v>
      </c>
      <c r="D4669" t="s">
        <v>595</v>
      </c>
      <c r="F4669" t="s">
        <v>7612</v>
      </c>
      <c r="G4669" t="s">
        <v>595</v>
      </c>
      <c r="H4669" t="s">
        <v>7612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9914</v>
      </c>
      <c r="D4670" t="s">
        <v>595</v>
      </c>
      <c r="F4670" t="s">
        <v>7613</v>
      </c>
      <c r="G4670" t="s">
        <v>595</v>
      </c>
      <c r="H4670" t="s">
        <v>7613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9914</v>
      </c>
      <c r="D4671" t="s">
        <v>595</v>
      </c>
      <c r="F4671" t="s">
        <v>7614</v>
      </c>
      <c r="G4671" t="s">
        <v>595</v>
      </c>
      <c r="H4671" t="s">
        <v>7614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9914</v>
      </c>
      <c r="D4672" t="s">
        <v>595</v>
      </c>
      <c r="F4672" t="s">
        <v>7615</v>
      </c>
      <c r="G4672" t="s">
        <v>595</v>
      </c>
      <c r="H4672" t="s">
        <v>7615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9914</v>
      </c>
      <c r="D4673" t="s">
        <v>595</v>
      </c>
      <c r="F4673" t="s">
        <v>7616</v>
      </c>
      <c r="G4673" t="s">
        <v>595</v>
      </c>
      <c r="H4673" t="s">
        <v>7616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9914</v>
      </c>
      <c r="D4674" t="s">
        <v>595</v>
      </c>
      <c r="F4674" t="s">
        <v>7617</v>
      </c>
      <c r="G4674" t="s">
        <v>595</v>
      </c>
      <c r="H4674" t="s">
        <v>7617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9914</v>
      </c>
      <c r="D4675" t="s">
        <v>595</v>
      </c>
      <c r="F4675" t="s">
        <v>7618</v>
      </c>
      <c r="G4675" t="s">
        <v>595</v>
      </c>
      <c r="H4675" t="s">
        <v>7618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9914</v>
      </c>
      <c r="D4676" t="s">
        <v>595</v>
      </c>
      <c r="F4676" t="s">
        <v>9964</v>
      </c>
      <c r="G4676" t="s">
        <v>595</v>
      </c>
      <c r="H4676" t="s">
        <v>9964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9914</v>
      </c>
      <c r="D4677" t="s">
        <v>595</v>
      </c>
      <c r="F4677" t="s">
        <v>9965</v>
      </c>
      <c r="G4677" t="s">
        <v>595</v>
      </c>
      <c r="H4677" t="s">
        <v>9965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9914</v>
      </c>
      <c r="D4678" t="s">
        <v>595</v>
      </c>
      <c r="F4678" t="s">
        <v>9966</v>
      </c>
      <c r="G4678" t="s">
        <v>595</v>
      </c>
      <c r="H4678" t="s">
        <v>9966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9914</v>
      </c>
      <c r="D4679" t="s">
        <v>595</v>
      </c>
      <c r="F4679" t="s">
        <v>7620</v>
      </c>
      <c r="G4679" t="s">
        <v>595</v>
      </c>
      <c r="H4679" t="s">
        <v>7620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9914</v>
      </c>
      <c r="D4680" t="s">
        <v>595</v>
      </c>
      <c r="F4680" t="s">
        <v>9967</v>
      </c>
      <c r="G4680" t="s">
        <v>595</v>
      </c>
      <c r="H4680" t="s">
        <v>9967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9914</v>
      </c>
      <c r="D4681" t="s">
        <v>595</v>
      </c>
      <c r="F4681" t="s">
        <v>9968</v>
      </c>
      <c r="G4681" t="s">
        <v>595</v>
      </c>
      <c r="H4681" t="s">
        <v>9968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9914</v>
      </c>
      <c r="D4682" t="s">
        <v>595</v>
      </c>
      <c r="F4682" t="s">
        <v>7621</v>
      </c>
      <c r="G4682" t="s">
        <v>595</v>
      </c>
      <c r="H4682" t="s">
        <v>7621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9914</v>
      </c>
      <c r="D4683" t="s">
        <v>595</v>
      </c>
      <c r="F4683" t="s">
        <v>7623</v>
      </c>
      <c r="G4683" t="s">
        <v>595</v>
      </c>
      <c r="H4683" t="s">
        <v>7623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9914</v>
      </c>
      <c r="D4684" t="s">
        <v>595</v>
      </c>
      <c r="F4684" t="s">
        <v>9969</v>
      </c>
      <c r="G4684" t="s">
        <v>595</v>
      </c>
      <c r="H4684" t="s">
        <v>9969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9914</v>
      </c>
      <c r="D4685" t="s">
        <v>595</v>
      </c>
      <c r="F4685" t="s">
        <v>7625</v>
      </c>
      <c r="G4685" t="s">
        <v>595</v>
      </c>
      <c r="H4685" t="s">
        <v>7625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9914</v>
      </c>
      <c r="D4686" t="s">
        <v>595</v>
      </c>
      <c r="F4686" t="s">
        <v>9970</v>
      </c>
      <c r="G4686" t="s">
        <v>595</v>
      </c>
      <c r="H4686" t="s">
        <v>9970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9914</v>
      </c>
      <c r="D4687" t="s">
        <v>595</v>
      </c>
      <c r="F4687" t="s">
        <v>9971</v>
      </c>
      <c r="G4687" t="s">
        <v>595</v>
      </c>
      <c r="H4687" t="s">
        <v>9971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9914</v>
      </c>
      <c r="D4688" t="s">
        <v>595</v>
      </c>
      <c r="F4688" t="s">
        <v>7627</v>
      </c>
      <c r="G4688" t="s">
        <v>595</v>
      </c>
      <c r="H4688" t="s">
        <v>7627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9914</v>
      </c>
      <c r="D4689" t="s">
        <v>595</v>
      </c>
      <c r="F4689" t="s">
        <v>9972</v>
      </c>
      <c r="G4689" t="s">
        <v>595</v>
      </c>
      <c r="H4689" t="s">
        <v>9972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9914</v>
      </c>
      <c r="D4690" t="s">
        <v>595</v>
      </c>
      <c r="F4690" t="s">
        <v>7630</v>
      </c>
      <c r="G4690" t="s">
        <v>595</v>
      </c>
      <c r="H4690" t="s">
        <v>7630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9914</v>
      </c>
      <c r="D4691" t="s">
        <v>595</v>
      </c>
      <c r="F4691" t="s">
        <v>7631</v>
      </c>
      <c r="G4691" t="s">
        <v>595</v>
      </c>
      <c r="H4691" t="s">
        <v>7631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9914</v>
      </c>
      <c r="D4692" t="s">
        <v>595</v>
      </c>
      <c r="F4692" t="s">
        <v>7632</v>
      </c>
      <c r="G4692" t="s">
        <v>595</v>
      </c>
      <c r="H4692" t="s">
        <v>7632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9914</v>
      </c>
      <c r="D4693" t="s">
        <v>595</v>
      </c>
      <c r="F4693" t="s">
        <v>7634</v>
      </c>
      <c r="G4693" t="s">
        <v>595</v>
      </c>
      <c r="H4693" t="s">
        <v>7634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9914</v>
      </c>
      <c r="D4694" t="s">
        <v>595</v>
      </c>
      <c r="F4694" t="s">
        <v>9973</v>
      </c>
      <c r="G4694" t="s">
        <v>595</v>
      </c>
      <c r="H4694" t="s">
        <v>9973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9914</v>
      </c>
      <c r="D4695" t="s">
        <v>595</v>
      </c>
      <c r="F4695" t="s">
        <v>7635</v>
      </c>
      <c r="G4695" t="s">
        <v>595</v>
      </c>
      <c r="H4695" t="s">
        <v>7635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9914</v>
      </c>
      <c r="D4696" t="s">
        <v>595</v>
      </c>
      <c r="F4696" t="s">
        <v>7636</v>
      </c>
      <c r="G4696" t="s">
        <v>595</v>
      </c>
      <c r="H4696" t="s">
        <v>7636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9914</v>
      </c>
      <c r="D4697" t="s">
        <v>595</v>
      </c>
      <c r="F4697" t="s">
        <v>7637</v>
      </c>
      <c r="G4697" t="s">
        <v>595</v>
      </c>
      <c r="H4697" t="s">
        <v>7637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9914</v>
      </c>
      <c r="D4698" t="s">
        <v>595</v>
      </c>
      <c r="F4698" t="s">
        <v>7638</v>
      </c>
      <c r="G4698" t="s">
        <v>595</v>
      </c>
      <c r="H4698" t="s">
        <v>7638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9914</v>
      </c>
      <c r="D4699" t="s">
        <v>595</v>
      </c>
      <c r="F4699" t="s">
        <v>7639</v>
      </c>
      <c r="G4699" t="s">
        <v>595</v>
      </c>
      <c r="H4699" t="s">
        <v>7639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9914</v>
      </c>
      <c r="D4700" t="s">
        <v>595</v>
      </c>
      <c r="F4700" t="s">
        <v>9974</v>
      </c>
      <c r="G4700" t="s">
        <v>595</v>
      </c>
      <c r="H4700" t="s">
        <v>9974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9914</v>
      </c>
      <c r="D4701" t="s">
        <v>595</v>
      </c>
      <c r="F4701" t="s">
        <v>9975</v>
      </c>
      <c r="G4701" t="s">
        <v>595</v>
      </c>
      <c r="H4701" t="s">
        <v>9975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9914</v>
      </c>
      <c r="D4702" t="s">
        <v>595</v>
      </c>
      <c r="F4702" t="s">
        <v>7640</v>
      </c>
      <c r="G4702" t="s">
        <v>595</v>
      </c>
      <c r="H4702" t="s">
        <v>7640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9914</v>
      </c>
      <c r="D4703" t="s">
        <v>595</v>
      </c>
      <c r="F4703" t="s">
        <v>7642</v>
      </c>
      <c r="G4703" t="s">
        <v>595</v>
      </c>
      <c r="H4703" t="s">
        <v>7642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9914</v>
      </c>
      <c r="D4704" t="s">
        <v>595</v>
      </c>
      <c r="F4704" t="s">
        <v>9976</v>
      </c>
      <c r="G4704" t="s">
        <v>595</v>
      </c>
      <c r="H4704" t="s">
        <v>9976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9914</v>
      </c>
      <c r="D4705" t="s">
        <v>595</v>
      </c>
      <c r="F4705" t="s">
        <v>7643</v>
      </c>
      <c r="G4705" t="s">
        <v>595</v>
      </c>
      <c r="H4705" t="s">
        <v>7643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9914</v>
      </c>
      <c r="D4706" t="s">
        <v>595</v>
      </c>
      <c r="F4706" t="s">
        <v>9977</v>
      </c>
      <c r="G4706" t="s">
        <v>595</v>
      </c>
      <c r="H4706" t="s">
        <v>9977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9914</v>
      </c>
      <c r="D4707" t="s">
        <v>595</v>
      </c>
      <c r="F4707" t="s">
        <v>7644</v>
      </c>
      <c r="G4707" t="s">
        <v>595</v>
      </c>
      <c r="H4707" t="s">
        <v>7644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9914</v>
      </c>
      <c r="D4708" t="s">
        <v>595</v>
      </c>
      <c r="F4708" t="s">
        <v>9978</v>
      </c>
      <c r="G4708" t="s">
        <v>595</v>
      </c>
      <c r="H4708" t="s">
        <v>9978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9914</v>
      </c>
      <c r="D4709" t="s">
        <v>595</v>
      </c>
      <c r="F4709" t="s">
        <v>7645</v>
      </c>
      <c r="G4709" t="s">
        <v>595</v>
      </c>
      <c r="H4709" t="s">
        <v>7645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9914</v>
      </c>
      <c r="D4710" t="s">
        <v>595</v>
      </c>
      <c r="F4710" t="s">
        <v>7647</v>
      </c>
      <c r="G4710" t="s">
        <v>595</v>
      </c>
      <c r="H4710" t="s">
        <v>7647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9914</v>
      </c>
      <c r="D4711" t="s">
        <v>595</v>
      </c>
      <c r="F4711" t="s">
        <v>9979</v>
      </c>
      <c r="G4711" t="s">
        <v>595</v>
      </c>
      <c r="H4711" t="s">
        <v>9979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9914</v>
      </c>
      <c r="D4712" t="s">
        <v>595</v>
      </c>
      <c r="F4712" t="s">
        <v>9980</v>
      </c>
      <c r="G4712" t="s">
        <v>595</v>
      </c>
      <c r="H4712" t="s">
        <v>9980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9914</v>
      </c>
      <c r="D4713" t="s">
        <v>595</v>
      </c>
      <c r="F4713" t="s">
        <v>9981</v>
      </c>
      <c r="G4713" t="s">
        <v>595</v>
      </c>
      <c r="H4713" t="s">
        <v>9981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9914</v>
      </c>
      <c r="D4714" t="s">
        <v>595</v>
      </c>
      <c r="F4714" t="s">
        <v>7651</v>
      </c>
      <c r="G4714" t="s">
        <v>595</v>
      </c>
      <c r="H4714" t="s">
        <v>7651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9914</v>
      </c>
      <c r="D4715" t="s">
        <v>595</v>
      </c>
      <c r="F4715" t="s">
        <v>9982</v>
      </c>
      <c r="G4715" t="s">
        <v>595</v>
      </c>
      <c r="H4715" t="s">
        <v>9982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9914</v>
      </c>
      <c r="D4716" t="s">
        <v>595</v>
      </c>
      <c r="F4716" t="s">
        <v>7652</v>
      </c>
      <c r="G4716" t="s">
        <v>595</v>
      </c>
      <c r="H4716" t="s">
        <v>7652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9914</v>
      </c>
      <c r="D4717" t="s">
        <v>595</v>
      </c>
      <c r="F4717" t="s">
        <v>9983</v>
      </c>
      <c r="G4717" t="s">
        <v>595</v>
      </c>
      <c r="H4717" t="s">
        <v>9983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9914</v>
      </c>
      <c r="D4718" t="s">
        <v>595</v>
      </c>
      <c r="F4718" t="s">
        <v>7653</v>
      </c>
      <c r="G4718" t="s">
        <v>595</v>
      </c>
      <c r="H4718" t="s">
        <v>7653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9914</v>
      </c>
      <c r="D4719" t="s">
        <v>595</v>
      </c>
      <c r="F4719" t="s">
        <v>9984</v>
      </c>
      <c r="G4719" t="s">
        <v>595</v>
      </c>
      <c r="H4719" t="s">
        <v>9984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9914</v>
      </c>
      <c r="D4720" t="s">
        <v>595</v>
      </c>
      <c r="F4720" t="s">
        <v>7654</v>
      </c>
      <c r="G4720" t="s">
        <v>595</v>
      </c>
      <c r="H4720" t="s">
        <v>7654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9914</v>
      </c>
      <c r="D4721" t="s">
        <v>595</v>
      </c>
      <c r="F4721" t="s">
        <v>7655</v>
      </c>
      <c r="G4721" t="s">
        <v>595</v>
      </c>
      <c r="H4721" t="s">
        <v>7655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9914</v>
      </c>
      <c r="D4722" t="s">
        <v>595</v>
      </c>
      <c r="F4722" t="s">
        <v>9985</v>
      </c>
      <c r="G4722" t="s">
        <v>595</v>
      </c>
      <c r="H4722" t="s">
        <v>9985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9914</v>
      </c>
      <c r="D4723" t="s">
        <v>595</v>
      </c>
      <c r="F4723" t="s">
        <v>7657</v>
      </c>
      <c r="G4723" t="s">
        <v>595</v>
      </c>
      <c r="H4723" t="s">
        <v>7657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9914</v>
      </c>
      <c r="D4724" t="s">
        <v>595</v>
      </c>
      <c r="F4724" t="s">
        <v>7658</v>
      </c>
      <c r="G4724" t="s">
        <v>595</v>
      </c>
      <c r="H4724" t="s">
        <v>7658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9914</v>
      </c>
      <c r="D4725" t="s">
        <v>595</v>
      </c>
      <c r="F4725" t="s">
        <v>7659</v>
      </c>
      <c r="G4725" t="s">
        <v>595</v>
      </c>
      <c r="H4725" t="s">
        <v>7659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9914</v>
      </c>
      <c r="D4726" t="s">
        <v>595</v>
      </c>
      <c r="F4726" t="s">
        <v>9986</v>
      </c>
      <c r="G4726" t="s">
        <v>595</v>
      </c>
      <c r="H4726" t="s">
        <v>9986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9914</v>
      </c>
      <c r="D4727" t="s">
        <v>595</v>
      </c>
      <c r="F4727" t="s">
        <v>9987</v>
      </c>
      <c r="G4727" t="s">
        <v>595</v>
      </c>
      <c r="H4727" t="s">
        <v>9987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9914</v>
      </c>
      <c r="D4728" t="s">
        <v>595</v>
      </c>
      <c r="F4728" t="s">
        <v>9988</v>
      </c>
      <c r="G4728" t="s">
        <v>595</v>
      </c>
      <c r="H4728" t="s">
        <v>9988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9914</v>
      </c>
      <c r="D4729" t="s">
        <v>595</v>
      </c>
      <c r="F4729" t="s">
        <v>7660</v>
      </c>
      <c r="G4729" t="s">
        <v>595</v>
      </c>
      <c r="H4729" t="s">
        <v>7660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9914</v>
      </c>
      <c r="D4730" t="s">
        <v>595</v>
      </c>
      <c r="F4730" t="s">
        <v>7661</v>
      </c>
      <c r="G4730" t="s">
        <v>595</v>
      </c>
      <c r="H4730" t="s">
        <v>7661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9914</v>
      </c>
      <c r="D4731" t="s">
        <v>595</v>
      </c>
      <c r="F4731" t="s">
        <v>7662</v>
      </c>
      <c r="G4731" t="s">
        <v>595</v>
      </c>
      <c r="H4731" t="s">
        <v>7662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9914</v>
      </c>
      <c r="D4732" t="s">
        <v>595</v>
      </c>
      <c r="F4732" t="s">
        <v>7663</v>
      </c>
      <c r="G4732" t="s">
        <v>595</v>
      </c>
      <c r="H4732" t="s">
        <v>7663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9914</v>
      </c>
      <c r="D4733" t="s">
        <v>595</v>
      </c>
      <c r="F4733" t="s">
        <v>9989</v>
      </c>
      <c r="G4733" t="s">
        <v>595</v>
      </c>
      <c r="H4733" t="s">
        <v>9989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9914</v>
      </c>
      <c r="D4734" t="s">
        <v>595</v>
      </c>
      <c r="F4734" t="s">
        <v>7664</v>
      </c>
      <c r="G4734" t="s">
        <v>595</v>
      </c>
      <c r="H4734" t="s">
        <v>7664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9914</v>
      </c>
      <c r="D4735" t="s">
        <v>595</v>
      </c>
      <c r="F4735" t="s">
        <v>9990</v>
      </c>
      <c r="G4735" t="s">
        <v>595</v>
      </c>
      <c r="H4735" t="s">
        <v>9990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9914</v>
      </c>
      <c r="D4736" t="s">
        <v>595</v>
      </c>
      <c r="F4736" t="s">
        <v>7666</v>
      </c>
      <c r="G4736" t="s">
        <v>595</v>
      </c>
      <c r="H4736" t="s">
        <v>7666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9914</v>
      </c>
      <c r="D4737" t="s">
        <v>595</v>
      </c>
      <c r="F4737" t="s">
        <v>7667</v>
      </c>
      <c r="G4737" t="s">
        <v>595</v>
      </c>
      <c r="H4737" t="s">
        <v>7667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9914</v>
      </c>
      <c r="D4738" t="s">
        <v>595</v>
      </c>
      <c r="F4738" t="s">
        <v>7668</v>
      </c>
      <c r="G4738" t="s">
        <v>595</v>
      </c>
      <c r="H4738" t="s">
        <v>7668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9914</v>
      </c>
      <c r="D4739" t="s">
        <v>595</v>
      </c>
      <c r="F4739" t="s">
        <v>9991</v>
      </c>
      <c r="G4739" t="s">
        <v>595</v>
      </c>
      <c r="H4739" t="s">
        <v>9991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9914</v>
      </c>
      <c r="D4740" t="s">
        <v>595</v>
      </c>
      <c r="F4740" t="s">
        <v>7669</v>
      </c>
      <c r="G4740" t="s">
        <v>595</v>
      </c>
      <c r="H4740" t="s">
        <v>7669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9914</v>
      </c>
      <c r="D4741" t="s">
        <v>595</v>
      </c>
      <c r="F4741" t="s">
        <v>9992</v>
      </c>
      <c r="G4741" t="s">
        <v>595</v>
      </c>
      <c r="H4741" t="s">
        <v>9992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9914</v>
      </c>
      <c r="D4742" t="s">
        <v>595</v>
      </c>
      <c r="F4742" t="s">
        <v>9993</v>
      </c>
      <c r="G4742" t="s">
        <v>595</v>
      </c>
      <c r="H4742" t="s">
        <v>9993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9914</v>
      </c>
      <c r="D4743" t="s">
        <v>595</v>
      </c>
      <c r="F4743" t="s">
        <v>9994</v>
      </c>
      <c r="G4743" t="s">
        <v>595</v>
      </c>
      <c r="H4743" t="s">
        <v>9994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9914</v>
      </c>
      <c r="D4744" t="s">
        <v>595</v>
      </c>
      <c r="F4744" t="s">
        <v>7670</v>
      </c>
      <c r="G4744" t="s">
        <v>595</v>
      </c>
      <c r="H4744" t="s">
        <v>7670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9914</v>
      </c>
      <c r="D4745" t="s">
        <v>595</v>
      </c>
      <c r="F4745" t="s">
        <v>7671</v>
      </c>
      <c r="G4745" t="s">
        <v>595</v>
      </c>
      <c r="H4745" t="s">
        <v>7671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9914</v>
      </c>
      <c r="D4746" t="s">
        <v>595</v>
      </c>
      <c r="F4746" t="s">
        <v>7672</v>
      </c>
      <c r="G4746" t="s">
        <v>595</v>
      </c>
      <c r="H4746" t="s">
        <v>7672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9914</v>
      </c>
      <c r="D4747" t="s">
        <v>595</v>
      </c>
      <c r="F4747" t="s">
        <v>9995</v>
      </c>
      <c r="G4747" t="s">
        <v>595</v>
      </c>
      <c r="H4747" t="s">
        <v>9995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9914</v>
      </c>
      <c r="D4748" t="s">
        <v>595</v>
      </c>
      <c r="F4748" t="s">
        <v>7675</v>
      </c>
      <c r="G4748" t="s">
        <v>595</v>
      </c>
      <c r="H4748" t="s">
        <v>7675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9914</v>
      </c>
      <c r="D4749" t="s">
        <v>595</v>
      </c>
      <c r="F4749" t="s">
        <v>7676</v>
      </c>
      <c r="G4749" t="s">
        <v>595</v>
      </c>
      <c r="H4749" t="s">
        <v>7676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9914</v>
      </c>
      <c r="D4750" t="s">
        <v>595</v>
      </c>
      <c r="F4750" t="s">
        <v>7679</v>
      </c>
      <c r="G4750" t="s">
        <v>595</v>
      </c>
      <c r="H4750" t="s">
        <v>7679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9914</v>
      </c>
      <c r="D4751" t="s">
        <v>595</v>
      </c>
      <c r="F4751" t="s">
        <v>9996</v>
      </c>
      <c r="G4751" t="s">
        <v>595</v>
      </c>
      <c r="H4751" t="s">
        <v>9996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9914</v>
      </c>
      <c r="D4752" t="s">
        <v>595</v>
      </c>
      <c r="F4752" t="s">
        <v>7680</v>
      </c>
      <c r="G4752" t="s">
        <v>595</v>
      </c>
      <c r="H4752" t="s">
        <v>7680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9914</v>
      </c>
      <c r="D4753" t="s">
        <v>595</v>
      </c>
      <c r="F4753" t="s">
        <v>9997</v>
      </c>
      <c r="G4753" t="s">
        <v>595</v>
      </c>
      <c r="H4753" t="s">
        <v>9997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9914</v>
      </c>
      <c r="D4754" t="s">
        <v>595</v>
      </c>
      <c r="F4754" t="s">
        <v>7682</v>
      </c>
      <c r="G4754" t="s">
        <v>595</v>
      </c>
      <c r="H4754" t="s">
        <v>7682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9914</v>
      </c>
      <c r="D4755" t="s">
        <v>595</v>
      </c>
      <c r="F4755" t="s">
        <v>7684</v>
      </c>
      <c r="G4755" t="s">
        <v>595</v>
      </c>
      <c r="H4755" t="s">
        <v>7684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9914</v>
      </c>
      <c r="D4756" t="s">
        <v>595</v>
      </c>
      <c r="F4756" t="s">
        <v>7685</v>
      </c>
      <c r="G4756" t="s">
        <v>595</v>
      </c>
      <c r="H4756" t="s">
        <v>7685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9914</v>
      </c>
      <c r="D4757" t="s">
        <v>595</v>
      </c>
      <c r="F4757" t="s">
        <v>9998</v>
      </c>
      <c r="G4757" t="s">
        <v>595</v>
      </c>
      <c r="H4757" t="s">
        <v>9998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9914</v>
      </c>
      <c r="D4758" t="s">
        <v>595</v>
      </c>
      <c r="F4758" t="s">
        <v>9999</v>
      </c>
      <c r="G4758" t="s">
        <v>595</v>
      </c>
      <c r="H4758" t="s">
        <v>9999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9914</v>
      </c>
      <c r="D4759" t="s">
        <v>595</v>
      </c>
      <c r="F4759" t="s">
        <v>7686</v>
      </c>
      <c r="G4759" t="s">
        <v>595</v>
      </c>
      <c r="H4759" t="s">
        <v>7686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9914</v>
      </c>
      <c r="D4760" t="s">
        <v>595</v>
      </c>
      <c r="F4760" t="s">
        <v>10000</v>
      </c>
      <c r="G4760" t="s">
        <v>595</v>
      </c>
      <c r="H4760" t="s">
        <v>10000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9914</v>
      </c>
      <c r="D4761" t="s">
        <v>595</v>
      </c>
      <c r="F4761" t="s">
        <v>10001</v>
      </c>
      <c r="G4761" t="s">
        <v>595</v>
      </c>
      <c r="H4761" t="s">
        <v>10001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9914</v>
      </c>
      <c r="D4762" t="s">
        <v>595</v>
      </c>
      <c r="F4762" t="s">
        <v>10002</v>
      </c>
      <c r="G4762" t="s">
        <v>595</v>
      </c>
      <c r="H4762" t="s">
        <v>10002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9914</v>
      </c>
      <c r="D4763" t="s">
        <v>595</v>
      </c>
      <c r="F4763" t="s">
        <v>7687</v>
      </c>
      <c r="G4763" t="s">
        <v>595</v>
      </c>
      <c r="H4763" t="s">
        <v>7687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9914</v>
      </c>
      <c r="D4764" t="s">
        <v>595</v>
      </c>
      <c r="F4764" t="s">
        <v>7688</v>
      </c>
      <c r="G4764" t="s">
        <v>595</v>
      </c>
      <c r="H4764" t="s">
        <v>7688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9914</v>
      </c>
      <c r="D4765" t="s">
        <v>595</v>
      </c>
      <c r="F4765" t="s">
        <v>10003</v>
      </c>
      <c r="G4765" t="s">
        <v>595</v>
      </c>
      <c r="H4765" t="s">
        <v>10003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9914</v>
      </c>
      <c r="D4766" t="s">
        <v>595</v>
      </c>
      <c r="F4766" t="s">
        <v>7690</v>
      </c>
      <c r="G4766" t="s">
        <v>595</v>
      </c>
      <c r="H4766" t="s">
        <v>7690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9914</v>
      </c>
      <c r="D4767" t="s">
        <v>595</v>
      </c>
      <c r="F4767" t="s">
        <v>7691</v>
      </c>
      <c r="G4767" t="s">
        <v>595</v>
      </c>
      <c r="H4767" t="s">
        <v>7691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9914</v>
      </c>
      <c r="D4768" t="s">
        <v>595</v>
      </c>
      <c r="F4768" t="s">
        <v>7692</v>
      </c>
      <c r="G4768" t="s">
        <v>595</v>
      </c>
      <c r="H4768" t="s">
        <v>7692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9914</v>
      </c>
      <c r="D4769" t="s">
        <v>595</v>
      </c>
      <c r="F4769" t="s">
        <v>7693</v>
      </c>
      <c r="G4769" t="s">
        <v>595</v>
      </c>
      <c r="H4769" t="s">
        <v>7693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9914</v>
      </c>
      <c r="D4770" t="s">
        <v>595</v>
      </c>
      <c r="F4770" t="s">
        <v>10004</v>
      </c>
      <c r="G4770" t="s">
        <v>595</v>
      </c>
      <c r="H4770" t="s">
        <v>10004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9914</v>
      </c>
      <c r="D4771" t="s">
        <v>595</v>
      </c>
      <c r="F4771" t="s">
        <v>7694</v>
      </c>
      <c r="G4771" t="s">
        <v>595</v>
      </c>
      <c r="H4771" t="s">
        <v>7694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9914</v>
      </c>
      <c r="D4772" t="s">
        <v>595</v>
      </c>
      <c r="F4772" t="s">
        <v>10005</v>
      </c>
      <c r="G4772" t="s">
        <v>595</v>
      </c>
      <c r="H4772" t="s">
        <v>10005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9914</v>
      </c>
      <c r="D4773" t="s">
        <v>595</v>
      </c>
      <c r="F4773" t="s">
        <v>10006</v>
      </c>
      <c r="G4773" t="s">
        <v>595</v>
      </c>
      <c r="H4773" t="s">
        <v>10006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9914</v>
      </c>
      <c r="D4774" t="s">
        <v>595</v>
      </c>
      <c r="F4774" t="s">
        <v>7695</v>
      </c>
      <c r="G4774" t="s">
        <v>595</v>
      </c>
      <c r="H4774" t="s">
        <v>7695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9914</v>
      </c>
      <c r="D4775" t="s">
        <v>595</v>
      </c>
      <c r="F4775" t="s">
        <v>7697</v>
      </c>
      <c r="G4775" t="s">
        <v>595</v>
      </c>
      <c r="H4775" t="s">
        <v>7697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9914</v>
      </c>
      <c r="D4776" t="s">
        <v>595</v>
      </c>
      <c r="F4776" t="s">
        <v>10007</v>
      </c>
      <c r="G4776" t="s">
        <v>595</v>
      </c>
      <c r="H4776" t="s">
        <v>10007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9914</v>
      </c>
      <c r="D4777" t="s">
        <v>595</v>
      </c>
      <c r="F4777" t="s">
        <v>10008</v>
      </c>
      <c r="G4777" t="s">
        <v>595</v>
      </c>
      <c r="H4777" t="s">
        <v>10008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9914</v>
      </c>
      <c r="D4778" t="s">
        <v>595</v>
      </c>
      <c r="F4778" t="s">
        <v>10009</v>
      </c>
      <c r="G4778" t="s">
        <v>595</v>
      </c>
      <c r="H4778" t="s">
        <v>10009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9914</v>
      </c>
      <c r="D4779" t="s">
        <v>595</v>
      </c>
      <c r="F4779" t="s">
        <v>7698</v>
      </c>
      <c r="G4779" t="s">
        <v>595</v>
      </c>
      <c r="H4779" t="s">
        <v>7698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9914</v>
      </c>
      <c r="D4780" t="s">
        <v>595</v>
      </c>
      <c r="F4780" t="s">
        <v>7699</v>
      </c>
      <c r="G4780" t="s">
        <v>595</v>
      </c>
      <c r="H4780" t="s">
        <v>7699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9914</v>
      </c>
      <c r="D4781" t="s">
        <v>595</v>
      </c>
      <c r="F4781" t="s">
        <v>7700</v>
      </c>
      <c r="G4781" t="s">
        <v>595</v>
      </c>
      <c r="H4781" t="s">
        <v>7700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9914</v>
      </c>
      <c r="D4782" t="s">
        <v>595</v>
      </c>
      <c r="F4782" t="s">
        <v>7701</v>
      </c>
      <c r="G4782" t="s">
        <v>595</v>
      </c>
      <c r="H4782" t="s">
        <v>7701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9914</v>
      </c>
      <c r="D4783" t="s">
        <v>595</v>
      </c>
      <c r="F4783" t="s">
        <v>10010</v>
      </c>
      <c r="G4783" t="s">
        <v>595</v>
      </c>
      <c r="H4783" t="s">
        <v>10010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9914</v>
      </c>
      <c r="D4784" t="s">
        <v>595</v>
      </c>
      <c r="F4784" t="s">
        <v>7702</v>
      </c>
      <c r="G4784" t="s">
        <v>595</v>
      </c>
      <c r="H4784" t="s">
        <v>7702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9914</v>
      </c>
      <c r="D4785" t="s">
        <v>595</v>
      </c>
      <c r="F4785" t="s">
        <v>7703</v>
      </c>
      <c r="G4785" t="s">
        <v>595</v>
      </c>
      <c r="H4785" t="s">
        <v>7703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9914</v>
      </c>
      <c r="D4786" t="s">
        <v>2775</v>
      </c>
      <c r="F4786" t="s">
        <v>9915</v>
      </c>
      <c r="G4786" t="s">
        <v>2775</v>
      </c>
      <c r="H4786" t="s">
        <v>9915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9914</v>
      </c>
      <c r="D4787" t="s">
        <v>2775</v>
      </c>
      <c r="F4787" t="s">
        <v>7534</v>
      </c>
      <c r="G4787" t="s">
        <v>2775</v>
      </c>
      <c r="H4787" t="s">
        <v>7534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9914</v>
      </c>
      <c r="D4788" t="s">
        <v>2775</v>
      </c>
      <c r="F4788" t="s">
        <v>7536</v>
      </c>
      <c r="G4788" t="s">
        <v>2775</v>
      </c>
      <c r="H4788" t="s">
        <v>7536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9914</v>
      </c>
      <c r="D4789" t="s">
        <v>2775</v>
      </c>
      <c r="F4789" t="s">
        <v>7537</v>
      </c>
      <c r="G4789" t="s">
        <v>2775</v>
      </c>
      <c r="H4789" t="s">
        <v>7537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9914</v>
      </c>
      <c r="D4790" t="s">
        <v>2775</v>
      </c>
      <c r="F4790" t="s">
        <v>7538</v>
      </c>
      <c r="G4790" t="s">
        <v>2775</v>
      </c>
      <c r="H4790" t="s">
        <v>7538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9914</v>
      </c>
      <c r="D4791" t="s">
        <v>2775</v>
      </c>
      <c r="F4791" t="s">
        <v>7540</v>
      </c>
      <c r="G4791" t="s">
        <v>2775</v>
      </c>
      <c r="H4791" t="s">
        <v>7540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9914</v>
      </c>
      <c r="D4792" t="s">
        <v>2775</v>
      </c>
      <c r="F4792" t="s">
        <v>7542</v>
      </c>
      <c r="G4792" t="s">
        <v>2775</v>
      </c>
      <c r="H4792" t="s">
        <v>7542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9914</v>
      </c>
      <c r="D4793" t="s">
        <v>2775</v>
      </c>
      <c r="F4793" t="s">
        <v>9916</v>
      </c>
      <c r="G4793" t="s">
        <v>2775</v>
      </c>
      <c r="H4793" t="s">
        <v>9916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9914</v>
      </c>
      <c r="D4794" t="s">
        <v>2775</v>
      </c>
      <c r="F4794" t="s">
        <v>9917</v>
      </c>
      <c r="G4794" t="s">
        <v>2775</v>
      </c>
      <c r="H4794" t="s">
        <v>9917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9914</v>
      </c>
      <c r="D4795" t="s">
        <v>2775</v>
      </c>
      <c r="F4795" t="s">
        <v>7544</v>
      </c>
      <c r="G4795" t="s">
        <v>2775</v>
      </c>
      <c r="H4795" t="s">
        <v>7544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9914</v>
      </c>
      <c r="D4796" t="s">
        <v>2775</v>
      </c>
      <c r="F4796" t="s">
        <v>10011</v>
      </c>
      <c r="G4796" t="s">
        <v>2775</v>
      </c>
      <c r="H4796" t="s">
        <v>10011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9914</v>
      </c>
      <c r="D4797" t="s">
        <v>2775</v>
      </c>
      <c r="F4797" t="s">
        <v>9919</v>
      </c>
      <c r="G4797" t="s">
        <v>2775</v>
      </c>
      <c r="H4797" t="s">
        <v>9919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9914</v>
      </c>
      <c r="D4798" t="s">
        <v>2775</v>
      </c>
      <c r="F4798" t="s">
        <v>7548</v>
      </c>
      <c r="G4798" t="s">
        <v>2775</v>
      </c>
      <c r="H4798" t="s">
        <v>7548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9914</v>
      </c>
      <c r="D4799" t="s">
        <v>2775</v>
      </c>
      <c r="F4799" t="s">
        <v>9921</v>
      </c>
      <c r="G4799" t="s">
        <v>2775</v>
      </c>
      <c r="H4799" t="s">
        <v>9921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9914</v>
      </c>
      <c r="D4800" t="s">
        <v>2775</v>
      </c>
      <c r="F4800" t="s">
        <v>9924</v>
      </c>
      <c r="G4800" t="s">
        <v>2775</v>
      </c>
      <c r="H4800" t="s">
        <v>9924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9914</v>
      </c>
      <c r="D4801" t="s">
        <v>2775</v>
      </c>
      <c r="F4801" t="s">
        <v>9925</v>
      </c>
      <c r="G4801" t="s">
        <v>2775</v>
      </c>
      <c r="H4801" t="s">
        <v>9925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9914</v>
      </c>
      <c r="D4802" t="s">
        <v>2775</v>
      </c>
      <c r="F4802" t="s">
        <v>9926</v>
      </c>
      <c r="G4802" t="s">
        <v>2775</v>
      </c>
      <c r="H4802" t="s">
        <v>9926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9914</v>
      </c>
      <c r="D4803" t="s">
        <v>2775</v>
      </c>
      <c r="F4803" t="s">
        <v>9927</v>
      </c>
      <c r="G4803" t="s">
        <v>2775</v>
      </c>
      <c r="H4803" t="s">
        <v>9927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9914</v>
      </c>
      <c r="D4804" t="s">
        <v>2775</v>
      </c>
      <c r="F4804" t="s">
        <v>9930</v>
      </c>
      <c r="G4804" t="s">
        <v>2775</v>
      </c>
      <c r="H4804" t="s">
        <v>9930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9914</v>
      </c>
      <c r="D4805" t="s">
        <v>2775</v>
      </c>
      <c r="F4805" t="s">
        <v>7555</v>
      </c>
      <c r="G4805" t="s">
        <v>2775</v>
      </c>
      <c r="H4805" t="s">
        <v>7555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9914</v>
      </c>
      <c r="D4806" t="s">
        <v>2775</v>
      </c>
      <c r="F4806" t="s">
        <v>9932</v>
      </c>
      <c r="G4806" t="s">
        <v>2775</v>
      </c>
      <c r="H4806" t="s">
        <v>9932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9914</v>
      </c>
      <c r="D4807" t="s">
        <v>2775</v>
      </c>
      <c r="F4807" t="s">
        <v>7557</v>
      </c>
      <c r="G4807" t="s">
        <v>2775</v>
      </c>
      <c r="H4807" t="s">
        <v>7557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9914</v>
      </c>
      <c r="D4808" t="s">
        <v>2775</v>
      </c>
      <c r="F4808" t="s">
        <v>7559</v>
      </c>
      <c r="G4808" t="s">
        <v>2775</v>
      </c>
      <c r="H4808" t="s">
        <v>7559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9914</v>
      </c>
      <c r="D4809" t="s">
        <v>2775</v>
      </c>
      <c r="F4809" t="s">
        <v>9933</v>
      </c>
      <c r="G4809" t="s">
        <v>2775</v>
      </c>
      <c r="H4809" t="s">
        <v>9933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9914</v>
      </c>
      <c r="D4810" t="s">
        <v>2775</v>
      </c>
      <c r="F4810" t="s">
        <v>7560</v>
      </c>
      <c r="G4810" t="s">
        <v>2775</v>
      </c>
      <c r="H4810" t="s">
        <v>7560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9914</v>
      </c>
      <c r="D4811" t="s">
        <v>2775</v>
      </c>
      <c r="F4811" t="s">
        <v>9934</v>
      </c>
      <c r="G4811" t="s">
        <v>2775</v>
      </c>
      <c r="H4811" t="s">
        <v>9934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9914</v>
      </c>
      <c r="D4812" t="s">
        <v>2775</v>
      </c>
      <c r="F4812" t="s">
        <v>9935</v>
      </c>
      <c r="G4812" t="s">
        <v>2775</v>
      </c>
      <c r="H4812" t="s">
        <v>9935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9914</v>
      </c>
      <c r="D4813" t="s">
        <v>2775</v>
      </c>
      <c r="F4813" t="s">
        <v>9936</v>
      </c>
      <c r="G4813" t="s">
        <v>2775</v>
      </c>
      <c r="H4813" t="s">
        <v>9936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9914</v>
      </c>
      <c r="D4814" t="s">
        <v>2775</v>
      </c>
      <c r="F4814" t="s">
        <v>7567</v>
      </c>
      <c r="G4814" t="s">
        <v>2775</v>
      </c>
      <c r="H4814" t="s">
        <v>7567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9914</v>
      </c>
      <c r="D4815" t="s">
        <v>2775</v>
      </c>
      <c r="F4815" t="s">
        <v>9937</v>
      </c>
      <c r="G4815" t="s">
        <v>2775</v>
      </c>
      <c r="H4815" t="s">
        <v>9937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9914</v>
      </c>
      <c r="D4816" t="s">
        <v>2775</v>
      </c>
      <c r="F4816" t="s">
        <v>9938</v>
      </c>
      <c r="G4816" t="s">
        <v>2775</v>
      </c>
      <c r="H4816" t="s">
        <v>9938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9914</v>
      </c>
      <c r="D4817" t="s">
        <v>2775</v>
      </c>
      <c r="F4817" t="s">
        <v>7569</v>
      </c>
      <c r="G4817" t="s">
        <v>2775</v>
      </c>
      <c r="H4817" t="s">
        <v>7569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9914</v>
      </c>
      <c r="D4818" t="s">
        <v>2775</v>
      </c>
      <c r="F4818" t="s">
        <v>9940</v>
      </c>
      <c r="G4818" t="s">
        <v>2775</v>
      </c>
      <c r="H4818" t="s">
        <v>9940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9914</v>
      </c>
      <c r="D4819" t="s">
        <v>2775</v>
      </c>
      <c r="F4819" t="s">
        <v>9941</v>
      </c>
      <c r="G4819" t="s">
        <v>2775</v>
      </c>
      <c r="H4819" t="s">
        <v>9941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9914</v>
      </c>
      <c r="D4820" t="s">
        <v>2775</v>
      </c>
      <c r="F4820" t="s">
        <v>10012</v>
      </c>
      <c r="G4820" t="s">
        <v>2775</v>
      </c>
      <c r="H4820" t="s">
        <v>10012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9914</v>
      </c>
      <c r="D4821" t="s">
        <v>2775</v>
      </c>
      <c r="F4821" t="s">
        <v>7577</v>
      </c>
      <c r="G4821" t="s">
        <v>2775</v>
      </c>
      <c r="H4821" t="s">
        <v>7577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9914</v>
      </c>
      <c r="D4822" t="s">
        <v>2775</v>
      </c>
      <c r="F4822" t="s">
        <v>9944</v>
      </c>
      <c r="G4822" t="s">
        <v>2775</v>
      </c>
      <c r="H4822" t="s">
        <v>9944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9914</v>
      </c>
      <c r="D4823" t="s">
        <v>2775</v>
      </c>
      <c r="F4823" t="s">
        <v>9945</v>
      </c>
      <c r="G4823" t="s">
        <v>2775</v>
      </c>
      <c r="H4823" t="s">
        <v>9945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9914</v>
      </c>
      <c r="D4824" t="s">
        <v>2775</v>
      </c>
      <c r="F4824" t="s">
        <v>9946</v>
      </c>
      <c r="G4824" t="s">
        <v>2775</v>
      </c>
      <c r="H4824" t="s">
        <v>9946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9914</v>
      </c>
      <c r="D4825" t="s">
        <v>2775</v>
      </c>
      <c r="F4825" t="s">
        <v>7584</v>
      </c>
      <c r="G4825" t="s">
        <v>2775</v>
      </c>
      <c r="H4825" t="s">
        <v>7584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9914</v>
      </c>
      <c r="D4826" t="s">
        <v>2775</v>
      </c>
      <c r="F4826" t="s">
        <v>7585</v>
      </c>
      <c r="G4826" t="s">
        <v>2775</v>
      </c>
      <c r="H4826" t="s">
        <v>7585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9914</v>
      </c>
      <c r="D4827" t="s">
        <v>2775</v>
      </c>
      <c r="F4827" t="s">
        <v>7589</v>
      </c>
      <c r="G4827" t="s">
        <v>2775</v>
      </c>
      <c r="H4827" t="s">
        <v>7589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9914</v>
      </c>
      <c r="D4828" t="s">
        <v>2775</v>
      </c>
      <c r="F4828" t="s">
        <v>9953</v>
      </c>
      <c r="G4828" t="s">
        <v>2775</v>
      </c>
      <c r="H4828" t="s">
        <v>9953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9914</v>
      </c>
      <c r="D4829" t="s">
        <v>2775</v>
      </c>
      <c r="F4829" t="s">
        <v>7595</v>
      </c>
      <c r="G4829" t="s">
        <v>2775</v>
      </c>
      <c r="H4829" t="s">
        <v>7595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9914</v>
      </c>
      <c r="D4830" t="s">
        <v>2775</v>
      </c>
      <c r="F4830" t="s">
        <v>9954</v>
      </c>
      <c r="G4830" t="s">
        <v>2775</v>
      </c>
      <c r="H4830" t="s">
        <v>9954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9914</v>
      </c>
      <c r="D4831" t="s">
        <v>2775</v>
      </c>
      <c r="F4831" t="s">
        <v>9956</v>
      </c>
      <c r="G4831" t="s">
        <v>2775</v>
      </c>
      <c r="H4831" t="s">
        <v>9956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9914</v>
      </c>
      <c r="D4832" t="s">
        <v>2775</v>
      </c>
      <c r="F4832" t="s">
        <v>7600</v>
      </c>
      <c r="G4832" t="s">
        <v>2775</v>
      </c>
      <c r="H4832" t="s">
        <v>7600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9914</v>
      </c>
      <c r="D4833" t="s">
        <v>2775</v>
      </c>
      <c r="F4833" t="s">
        <v>9958</v>
      </c>
      <c r="G4833" t="s">
        <v>2775</v>
      </c>
      <c r="H4833" t="s">
        <v>9958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9914</v>
      </c>
      <c r="D4834" t="s">
        <v>2775</v>
      </c>
      <c r="F4834" t="s">
        <v>7601</v>
      </c>
      <c r="G4834" t="s">
        <v>2775</v>
      </c>
      <c r="H4834" t="s">
        <v>7601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9914</v>
      </c>
      <c r="D4835" t="s">
        <v>2775</v>
      </c>
      <c r="F4835" t="s">
        <v>9959</v>
      </c>
      <c r="G4835" t="s">
        <v>2775</v>
      </c>
      <c r="H4835" t="s">
        <v>9959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9914</v>
      </c>
      <c r="D4836" t="s">
        <v>2775</v>
      </c>
      <c r="F4836" t="s">
        <v>7605</v>
      </c>
      <c r="G4836" t="s">
        <v>2775</v>
      </c>
      <c r="H4836" t="s">
        <v>7605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9914</v>
      </c>
      <c r="D4837" t="s">
        <v>2775</v>
      </c>
      <c r="F4837" t="s">
        <v>7606</v>
      </c>
      <c r="G4837" t="s">
        <v>2775</v>
      </c>
      <c r="H4837" t="s">
        <v>7606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9914</v>
      </c>
      <c r="D4838" t="s">
        <v>2775</v>
      </c>
      <c r="F4838" t="s">
        <v>7609</v>
      </c>
      <c r="G4838" t="s">
        <v>2775</v>
      </c>
      <c r="H4838" t="s">
        <v>7609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9914</v>
      </c>
      <c r="D4839" t="s">
        <v>2775</v>
      </c>
      <c r="F4839" t="s">
        <v>10013</v>
      </c>
      <c r="G4839" t="s">
        <v>2775</v>
      </c>
      <c r="H4839" t="s">
        <v>10013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9914</v>
      </c>
      <c r="D4840" t="s">
        <v>2775</v>
      </c>
      <c r="F4840" t="s">
        <v>9961</v>
      </c>
      <c r="G4840" t="s">
        <v>2775</v>
      </c>
      <c r="H4840" t="s">
        <v>9961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9914</v>
      </c>
      <c r="D4841" t="s">
        <v>2775</v>
      </c>
      <c r="F4841" t="s">
        <v>9963</v>
      </c>
      <c r="G4841" t="s">
        <v>2775</v>
      </c>
      <c r="H4841" t="s">
        <v>9963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9914</v>
      </c>
      <c r="D4842" t="s">
        <v>2775</v>
      </c>
      <c r="F4842" t="s">
        <v>7612</v>
      </c>
      <c r="G4842" t="s">
        <v>2775</v>
      </c>
      <c r="H4842" t="s">
        <v>7612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9914</v>
      </c>
      <c r="D4843" t="s">
        <v>2775</v>
      </c>
      <c r="F4843" t="s">
        <v>7613</v>
      </c>
      <c r="G4843" t="s">
        <v>2775</v>
      </c>
      <c r="H4843" t="s">
        <v>7613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9914</v>
      </c>
      <c r="D4844" t="s">
        <v>2775</v>
      </c>
      <c r="F4844" t="s">
        <v>7615</v>
      </c>
      <c r="G4844" t="s">
        <v>2775</v>
      </c>
      <c r="H4844" t="s">
        <v>7615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9914</v>
      </c>
      <c r="D4845" t="s">
        <v>2775</v>
      </c>
      <c r="F4845" t="s">
        <v>7618</v>
      </c>
      <c r="G4845" t="s">
        <v>2775</v>
      </c>
      <c r="H4845" t="s">
        <v>7618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9914</v>
      </c>
      <c r="D4846" t="s">
        <v>2775</v>
      </c>
      <c r="F4846" t="s">
        <v>9964</v>
      </c>
      <c r="G4846" t="s">
        <v>2775</v>
      </c>
      <c r="H4846" t="s">
        <v>9964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9914</v>
      </c>
      <c r="D4847" t="s">
        <v>2775</v>
      </c>
      <c r="F4847" t="s">
        <v>7620</v>
      </c>
      <c r="G4847" t="s">
        <v>2775</v>
      </c>
      <c r="H4847" t="s">
        <v>7620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9914</v>
      </c>
      <c r="D4848" t="s">
        <v>2775</v>
      </c>
      <c r="F4848" t="s">
        <v>9967</v>
      </c>
      <c r="G4848" t="s">
        <v>2775</v>
      </c>
      <c r="H4848" t="s">
        <v>9967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9914</v>
      </c>
      <c r="D4849" t="s">
        <v>2775</v>
      </c>
      <c r="F4849" t="s">
        <v>7621</v>
      </c>
      <c r="G4849" t="s">
        <v>2775</v>
      </c>
      <c r="H4849" t="s">
        <v>7621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9914</v>
      </c>
      <c r="D4850" t="s">
        <v>2775</v>
      </c>
      <c r="F4850" t="s">
        <v>9969</v>
      </c>
      <c r="G4850" t="s">
        <v>2775</v>
      </c>
      <c r="H4850" t="s">
        <v>9969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9914</v>
      </c>
      <c r="D4851" t="s">
        <v>2775</v>
      </c>
      <c r="F4851" t="s">
        <v>9972</v>
      </c>
      <c r="G4851" t="s">
        <v>2775</v>
      </c>
      <c r="H4851" t="s">
        <v>9972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9914</v>
      </c>
      <c r="D4852" t="s">
        <v>2775</v>
      </c>
      <c r="F4852" t="s">
        <v>7630</v>
      </c>
      <c r="G4852" t="s">
        <v>2775</v>
      </c>
      <c r="H4852" t="s">
        <v>7630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9914</v>
      </c>
      <c r="D4853" t="s">
        <v>2775</v>
      </c>
      <c r="F4853" t="s">
        <v>7631</v>
      </c>
      <c r="G4853" t="s">
        <v>2775</v>
      </c>
      <c r="H4853" t="s">
        <v>7631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9914</v>
      </c>
      <c r="D4854" t="s">
        <v>2775</v>
      </c>
      <c r="F4854" t="s">
        <v>7632</v>
      </c>
      <c r="G4854" t="s">
        <v>2775</v>
      </c>
      <c r="H4854" t="s">
        <v>7632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9914</v>
      </c>
      <c r="D4855" t="s">
        <v>2775</v>
      </c>
      <c r="F4855" t="s">
        <v>9973</v>
      </c>
      <c r="G4855" t="s">
        <v>2775</v>
      </c>
      <c r="H4855" t="s">
        <v>9973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9914</v>
      </c>
      <c r="D4856" t="s">
        <v>2775</v>
      </c>
      <c r="F4856" t="s">
        <v>7635</v>
      </c>
      <c r="G4856" t="s">
        <v>2775</v>
      </c>
      <c r="H4856" t="s">
        <v>7635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9914</v>
      </c>
      <c r="D4857" t="s">
        <v>2775</v>
      </c>
      <c r="F4857" t="s">
        <v>7636</v>
      </c>
      <c r="G4857" t="s">
        <v>2775</v>
      </c>
      <c r="H4857" t="s">
        <v>7636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9914</v>
      </c>
      <c r="D4858" t="s">
        <v>2775</v>
      </c>
      <c r="F4858" t="s">
        <v>10014</v>
      </c>
      <c r="G4858" t="s">
        <v>2775</v>
      </c>
      <c r="H4858" t="s">
        <v>10014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9914</v>
      </c>
      <c r="D4859" t="s">
        <v>2775</v>
      </c>
      <c r="F4859" t="s">
        <v>7639</v>
      </c>
      <c r="G4859" t="s">
        <v>2775</v>
      </c>
      <c r="H4859" t="s">
        <v>7639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9914</v>
      </c>
      <c r="D4860" t="s">
        <v>2775</v>
      </c>
      <c r="F4860" t="s">
        <v>9974</v>
      </c>
      <c r="G4860" t="s">
        <v>2775</v>
      </c>
      <c r="H4860" t="s">
        <v>9974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9914</v>
      </c>
      <c r="D4861" t="s">
        <v>2775</v>
      </c>
      <c r="F4861" t="s">
        <v>7640</v>
      </c>
      <c r="G4861" t="s">
        <v>2775</v>
      </c>
      <c r="H4861" t="s">
        <v>7640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9914</v>
      </c>
      <c r="D4862" t="s">
        <v>2775</v>
      </c>
      <c r="F4862" t="s">
        <v>9976</v>
      </c>
      <c r="G4862" t="s">
        <v>2775</v>
      </c>
      <c r="H4862" t="s">
        <v>9976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9914</v>
      </c>
      <c r="D4863" t="s">
        <v>2775</v>
      </c>
      <c r="F4863" t="s">
        <v>7647</v>
      </c>
      <c r="G4863" t="s">
        <v>2775</v>
      </c>
      <c r="H4863" t="s">
        <v>7647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9914</v>
      </c>
      <c r="D4864" t="s">
        <v>2775</v>
      </c>
      <c r="F4864" t="s">
        <v>9980</v>
      </c>
      <c r="G4864" t="s">
        <v>2775</v>
      </c>
      <c r="H4864" t="s">
        <v>9980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9914</v>
      </c>
      <c r="D4865" t="s">
        <v>2775</v>
      </c>
      <c r="F4865" t="s">
        <v>9981</v>
      </c>
      <c r="G4865" t="s">
        <v>2775</v>
      </c>
      <c r="H4865" t="s">
        <v>9981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9914</v>
      </c>
      <c r="D4866" t="s">
        <v>2775</v>
      </c>
      <c r="F4866" t="s">
        <v>7651</v>
      </c>
      <c r="G4866" t="s">
        <v>2775</v>
      </c>
      <c r="H4866" t="s">
        <v>7651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9914</v>
      </c>
      <c r="D4867" t="s">
        <v>2775</v>
      </c>
      <c r="F4867" t="s">
        <v>7654</v>
      </c>
      <c r="G4867" t="s">
        <v>2775</v>
      </c>
      <c r="H4867" t="s">
        <v>7654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9914</v>
      </c>
      <c r="D4868" t="s">
        <v>2775</v>
      </c>
      <c r="F4868" t="s">
        <v>9985</v>
      </c>
      <c r="G4868" t="s">
        <v>2775</v>
      </c>
      <c r="H4868" t="s">
        <v>9985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9914</v>
      </c>
      <c r="D4869" t="s">
        <v>2775</v>
      </c>
      <c r="F4869" t="s">
        <v>7659</v>
      </c>
      <c r="G4869" t="s">
        <v>2775</v>
      </c>
      <c r="H4869" t="s">
        <v>7659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9914</v>
      </c>
      <c r="D4870" t="s">
        <v>2775</v>
      </c>
      <c r="F4870" t="s">
        <v>9988</v>
      </c>
      <c r="G4870" t="s">
        <v>2775</v>
      </c>
      <c r="H4870" t="s">
        <v>9988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9914</v>
      </c>
      <c r="D4871" t="s">
        <v>2775</v>
      </c>
      <c r="F4871" t="s">
        <v>7660</v>
      </c>
      <c r="G4871" t="s">
        <v>2775</v>
      </c>
      <c r="H4871" t="s">
        <v>7660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9914</v>
      </c>
      <c r="D4872" t="s">
        <v>2775</v>
      </c>
      <c r="F4872" t="s">
        <v>10015</v>
      </c>
      <c r="G4872" t="s">
        <v>2775</v>
      </c>
      <c r="H4872" t="s">
        <v>10015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9914</v>
      </c>
      <c r="D4873" t="s">
        <v>2775</v>
      </c>
      <c r="F4873" t="s">
        <v>7663</v>
      </c>
      <c r="G4873" t="s">
        <v>2775</v>
      </c>
      <c r="H4873" t="s">
        <v>7663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9914</v>
      </c>
      <c r="D4874" t="s">
        <v>2775</v>
      </c>
      <c r="F4874" t="s">
        <v>7664</v>
      </c>
      <c r="G4874" t="s">
        <v>2775</v>
      </c>
      <c r="H4874" t="s">
        <v>7664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9914</v>
      </c>
      <c r="D4875" t="s">
        <v>2775</v>
      </c>
      <c r="F4875" t="s">
        <v>7666</v>
      </c>
      <c r="G4875" t="s">
        <v>2775</v>
      </c>
      <c r="H4875" t="s">
        <v>7666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9914</v>
      </c>
      <c r="D4876" t="s">
        <v>2775</v>
      </c>
      <c r="F4876" t="s">
        <v>9993</v>
      </c>
      <c r="G4876" t="s">
        <v>2775</v>
      </c>
      <c r="H4876" t="s">
        <v>9993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9914</v>
      </c>
      <c r="D4877" t="s">
        <v>2775</v>
      </c>
      <c r="F4877" t="s">
        <v>9994</v>
      </c>
      <c r="G4877" t="s">
        <v>2775</v>
      </c>
      <c r="H4877" t="s">
        <v>9994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9914</v>
      </c>
      <c r="D4878" t="s">
        <v>2775</v>
      </c>
      <c r="F4878" t="s">
        <v>9995</v>
      </c>
      <c r="G4878" t="s">
        <v>2775</v>
      </c>
      <c r="H4878" t="s">
        <v>9995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9914</v>
      </c>
      <c r="D4879" t="s">
        <v>2775</v>
      </c>
      <c r="F4879" t="s">
        <v>7676</v>
      </c>
      <c r="G4879" t="s">
        <v>2775</v>
      </c>
      <c r="H4879" t="s">
        <v>7676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9914</v>
      </c>
      <c r="D4880" t="s">
        <v>2775</v>
      </c>
      <c r="F4880" t="s">
        <v>7680</v>
      </c>
      <c r="G4880" t="s">
        <v>2775</v>
      </c>
      <c r="H4880" t="s">
        <v>7680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9914</v>
      </c>
      <c r="D4881" t="s">
        <v>2775</v>
      </c>
      <c r="F4881" t="s">
        <v>10016</v>
      </c>
      <c r="G4881" t="s">
        <v>2775</v>
      </c>
      <c r="H4881" t="s">
        <v>10016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9914</v>
      </c>
      <c r="D4882" t="s">
        <v>2775</v>
      </c>
      <c r="F4882" t="s">
        <v>7685</v>
      </c>
      <c r="G4882" t="s">
        <v>2775</v>
      </c>
      <c r="H4882" t="s">
        <v>7685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9914</v>
      </c>
      <c r="D4883" t="s">
        <v>2775</v>
      </c>
      <c r="F4883" t="s">
        <v>9998</v>
      </c>
      <c r="G4883" t="s">
        <v>2775</v>
      </c>
      <c r="H4883" t="s">
        <v>9998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9914</v>
      </c>
      <c r="D4884" t="s">
        <v>2775</v>
      </c>
      <c r="F4884" t="s">
        <v>10000</v>
      </c>
      <c r="G4884" t="s">
        <v>2775</v>
      </c>
      <c r="H4884" t="s">
        <v>10000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9914</v>
      </c>
      <c r="D4885" t="s">
        <v>2775</v>
      </c>
      <c r="F4885" t="s">
        <v>7690</v>
      </c>
      <c r="G4885" t="s">
        <v>2775</v>
      </c>
      <c r="H4885" t="s">
        <v>7690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9914</v>
      </c>
      <c r="D4886" t="s">
        <v>2775</v>
      </c>
      <c r="F4886" t="s">
        <v>7691</v>
      </c>
      <c r="G4886" t="s">
        <v>2775</v>
      </c>
      <c r="H4886" t="s">
        <v>7691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9914</v>
      </c>
      <c r="D4887" t="s">
        <v>2775</v>
      </c>
      <c r="F4887" t="s">
        <v>7693</v>
      </c>
      <c r="G4887" t="s">
        <v>2775</v>
      </c>
      <c r="H4887" t="s">
        <v>7693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9914</v>
      </c>
      <c r="D4888" t="s">
        <v>2775</v>
      </c>
      <c r="F4888" t="s">
        <v>10004</v>
      </c>
      <c r="G4888" t="s">
        <v>2775</v>
      </c>
      <c r="H4888" t="s">
        <v>10004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9914</v>
      </c>
      <c r="D4889" t="s">
        <v>2775</v>
      </c>
      <c r="F4889" t="s">
        <v>10005</v>
      </c>
      <c r="G4889" t="s">
        <v>2775</v>
      </c>
      <c r="H4889" t="s">
        <v>10005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9914</v>
      </c>
      <c r="D4890" t="s">
        <v>2775</v>
      </c>
      <c r="F4890" t="s">
        <v>7695</v>
      </c>
      <c r="G4890" t="s">
        <v>2775</v>
      </c>
      <c r="H4890" t="s">
        <v>7695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9914</v>
      </c>
      <c r="D4891" t="s">
        <v>2775</v>
      </c>
      <c r="F4891" t="s">
        <v>7696</v>
      </c>
      <c r="G4891" t="s">
        <v>2775</v>
      </c>
      <c r="H4891" t="s">
        <v>7696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9914</v>
      </c>
      <c r="D4892" t="s">
        <v>2775</v>
      </c>
      <c r="F4892" t="s">
        <v>7697</v>
      </c>
      <c r="G4892" t="s">
        <v>2775</v>
      </c>
      <c r="H4892" t="s">
        <v>7697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9914</v>
      </c>
      <c r="D4893" t="s">
        <v>2775</v>
      </c>
      <c r="F4893" t="s">
        <v>10008</v>
      </c>
      <c r="G4893" t="s">
        <v>2775</v>
      </c>
      <c r="H4893" t="s">
        <v>10008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9914</v>
      </c>
      <c r="D4894" t="s">
        <v>2775</v>
      </c>
      <c r="F4894" t="s">
        <v>7698</v>
      </c>
      <c r="G4894" t="s">
        <v>2775</v>
      </c>
      <c r="H4894" t="s">
        <v>7698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9914</v>
      </c>
      <c r="D4895" t="s">
        <v>2775</v>
      </c>
      <c r="F4895" t="s">
        <v>7701</v>
      </c>
      <c r="G4895" t="s">
        <v>2775</v>
      </c>
      <c r="H4895" t="s">
        <v>7701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9914</v>
      </c>
      <c r="D4896" t="s">
        <v>2775</v>
      </c>
      <c r="F4896" t="s">
        <v>10017</v>
      </c>
      <c r="G4896" t="s">
        <v>2775</v>
      </c>
      <c r="H4896" t="s">
        <v>10017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9914</v>
      </c>
      <c r="D4897" t="s">
        <v>2775</v>
      </c>
      <c r="F4897" t="s">
        <v>10010</v>
      </c>
      <c r="G4897" t="s">
        <v>2775</v>
      </c>
      <c r="H4897" t="s">
        <v>10010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10018</v>
      </c>
      <c r="D4898" t="s">
        <v>595</v>
      </c>
      <c r="E4898" t="s">
        <v>10019</v>
      </c>
      <c r="F4898" t="s">
        <v>10020</v>
      </c>
      <c r="G4898" t="s">
        <v>595</v>
      </c>
      <c r="H4898" t="s">
        <v>10021</v>
      </c>
      <c r="I4898" t="s">
        <v>733</v>
      </c>
      <c r="J4898">
        <v>1506167902.6426899</v>
      </c>
      <c r="K4898">
        <v>5</v>
      </c>
      <c r="L4898" t="s">
        <v>10022</v>
      </c>
      <c r="M4898" t="s">
        <v>10023</v>
      </c>
    </row>
    <row r="4899" spans="1:13" x14ac:dyDescent="0.4">
      <c r="A4899">
        <v>210001839</v>
      </c>
      <c r="B4899" t="s">
        <v>2271</v>
      </c>
      <c r="C4899" t="s">
        <v>10018</v>
      </c>
      <c r="D4899" t="s">
        <v>595</v>
      </c>
      <c r="E4899" t="s">
        <v>10024</v>
      </c>
      <c r="F4899" t="s">
        <v>10025</v>
      </c>
      <c r="G4899" t="s">
        <v>595</v>
      </c>
      <c r="H4899" t="s">
        <v>10021</v>
      </c>
      <c r="I4899" t="s">
        <v>733</v>
      </c>
      <c r="J4899">
        <v>13960371125.093201</v>
      </c>
      <c r="K4899">
        <v>5</v>
      </c>
      <c r="L4899" t="s">
        <v>10022</v>
      </c>
      <c r="M4899" t="s">
        <v>10023</v>
      </c>
    </row>
    <row r="4900" spans="1:13" x14ac:dyDescent="0.4">
      <c r="A4900">
        <v>210001889</v>
      </c>
      <c r="B4900" t="s">
        <v>2372</v>
      </c>
      <c r="C4900" t="s">
        <v>10026</v>
      </c>
      <c r="D4900" t="s">
        <v>595</v>
      </c>
      <c r="F4900" t="s">
        <v>5346</v>
      </c>
      <c r="G4900" t="s">
        <v>595</v>
      </c>
      <c r="H4900" t="s">
        <v>5346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10026</v>
      </c>
      <c r="D4901" t="s">
        <v>595</v>
      </c>
      <c r="F4901" t="s">
        <v>10027</v>
      </c>
      <c r="G4901" t="s">
        <v>595</v>
      </c>
      <c r="H4901" t="s">
        <v>10027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10026</v>
      </c>
      <c r="D4902" t="s">
        <v>595</v>
      </c>
      <c r="F4902" t="s">
        <v>10028</v>
      </c>
      <c r="G4902" t="s">
        <v>595</v>
      </c>
      <c r="H4902" t="s">
        <v>10028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10026</v>
      </c>
      <c r="D4903" t="s">
        <v>595</v>
      </c>
      <c r="F4903" t="s">
        <v>10029</v>
      </c>
      <c r="G4903" t="s">
        <v>595</v>
      </c>
      <c r="H4903" t="s">
        <v>10029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10026</v>
      </c>
      <c r="D4904" t="s">
        <v>595</v>
      </c>
      <c r="F4904" t="s">
        <v>10030</v>
      </c>
      <c r="G4904" t="s">
        <v>595</v>
      </c>
      <c r="H4904" t="s">
        <v>10030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10026</v>
      </c>
      <c r="D4905" t="s">
        <v>595</v>
      </c>
      <c r="F4905" t="s">
        <v>10031</v>
      </c>
      <c r="G4905" t="s">
        <v>595</v>
      </c>
      <c r="H4905" t="s">
        <v>10031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10026</v>
      </c>
      <c r="D4906" t="s">
        <v>595</v>
      </c>
      <c r="F4906" t="s">
        <v>10032</v>
      </c>
      <c r="G4906" t="s">
        <v>595</v>
      </c>
      <c r="H4906" t="s">
        <v>10032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10026</v>
      </c>
      <c r="D4907" t="s">
        <v>595</v>
      </c>
      <c r="F4907" t="s">
        <v>10033</v>
      </c>
      <c r="G4907" t="s">
        <v>595</v>
      </c>
      <c r="H4907" t="s">
        <v>10033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10026</v>
      </c>
      <c r="D4908" t="s">
        <v>595</v>
      </c>
      <c r="F4908" t="s">
        <v>10034</v>
      </c>
      <c r="G4908" t="s">
        <v>595</v>
      </c>
      <c r="H4908" t="s">
        <v>10034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10026</v>
      </c>
      <c r="D4909" t="s">
        <v>595</v>
      </c>
      <c r="F4909" t="s">
        <v>10035</v>
      </c>
      <c r="G4909" t="s">
        <v>595</v>
      </c>
      <c r="H4909" t="s">
        <v>10035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10026</v>
      </c>
      <c r="D4910" t="s">
        <v>595</v>
      </c>
      <c r="F4910" t="s">
        <v>10036</v>
      </c>
      <c r="G4910" t="s">
        <v>595</v>
      </c>
      <c r="H4910" t="s">
        <v>10036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10026</v>
      </c>
      <c r="D4911" t="s">
        <v>595</v>
      </c>
      <c r="F4911" t="s">
        <v>10037</v>
      </c>
      <c r="G4911" t="s">
        <v>595</v>
      </c>
      <c r="H4911" t="s">
        <v>10037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10026</v>
      </c>
      <c r="D4912" t="s">
        <v>595</v>
      </c>
      <c r="F4912" t="s">
        <v>10038</v>
      </c>
      <c r="G4912" t="s">
        <v>595</v>
      </c>
      <c r="H4912" t="s">
        <v>10038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10026</v>
      </c>
      <c r="D4913" t="s">
        <v>595</v>
      </c>
      <c r="F4913" t="s">
        <v>10039</v>
      </c>
      <c r="G4913" t="s">
        <v>595</v>
      </c>
      <c r="H4913" t="s">
        <v>10039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10026</v>
      </c>
      <c r="D4914" t="s">
        <v>595</v>
      </c>
      <c r="F4914" t="s">
        <v>10040</v>
      </c>
      <c r="G4914" t="s">
        <v>595</v>
      </c>
      <c r="H4914" t="s">
        <v>10040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10026</v>
      </c>
      <c r="D4915" t="s">
        <v>595</v>
      </c>
      <c r="F4915" t="s">
        <v>10041</v>
      </c>
      <c r="G4915" t="s">
        <v>595</v>
      </c>
      <c r="H4915" t="s">
        <v>10041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10026</v>
      </c>
      <c r="D4916" t="s">
        <v>595</v>
      </c>
      <c r="F4916" t="s">
        <v>10042</v>
      </c>
      <c r="G4916" t="s">
        <v>595</v>
      </c>
      <c r="H4916" t="s">
        <v>10042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10026</v>
      </c>
      <c r="D4917" t="s">
        <v>595</v>
      </c>
      <c r="F4917" t="s">
        <v>10043</v>
      </c>
      <c r="G4917" t="s">
        <v>595</v>
      </c>
      <c r="H4917" t="s">
        <v>10043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10026</v>
      </c>
      <c r="D4918" t="s">
        <v>595</v>
      </c>
      <c r="F4918" t="s">
        <v>4724</v>
      </c>
      <c r="G4918" t="s">
        <v>595</v>
      </c>
      <c r="H4918" t="s">
        <v>4724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10026</v>
      </c>
      <c r="D4919" t="s">
        <v>595</v>
      </c>
      <c r="F4919" t="s">
        <v>10044</v>
      </c>
      <c r="G4919" t="s">
        <v>595</v>
      </c>
      <c r="H4919" t="s">
        <v>10044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10026</v>
      </c>
      <c r="D4920" t="s">
        <v>595</v>
      </c>
      <c r="F4920" t="s">
        <v>10045</v>
      </c>
      <c r="G4920" t="s">
        <v>595</v>
      </c>
      <c r="H4920" t="s">
        <v>10045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10026</v>
      </c>
      <c r="D4921" t="s">
        <v>595</v>
      </c>
      <c r="F4921" t="s">
        <v>10046</v>
      </c>
      <c r="G4921" t="s">
        <v>595</v>
      </c>
      <c r="H4921" t="s">
        <v>10046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10026</v>
      </c>
      <c r="D4922" t="s">
        <v>595</v>
      </c>
      <c r="F4922" t="s">
        <v>10047</v>
      </c>
      <c r="G4922" t="s">
        <v>595</v>
      </c>
      <c r="H4922" t="s">
        <v>10047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10026</v>
      </c>
      <c r="D4923" t="s">
        <v>595</v>
      </c>
      <c r="F4923" t="s">
        <v>10048</v>
      </c>
      <c r="G4923" t="s">
        <v>595</v>
      </c>
      <c r="H4923" t="s">
        <v>10048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10026</v>
      </c>
      <c r="D4924" t="s">
        <v>595</v>
      </c>
      <c r="F4924" t="s">
        <v>10049</v>
      </c>
      <c r="G4924" t="s">
        <v>595</v>
      </c>
      <c r="H4924" t="s">
        <v>10049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10026</v>
      </c>
      <c r="D4925" t="s">
        <v>595</v>
      </c>
      <c r="F4925" t="s">
        <v>10050</v>
      </c>
      <c r="G4925" t="s">
        <v>595</v>
      </c>
      <c r="H4925" t="s">
        <v>10050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10026</v>
      </c>
      <c r="D4926" t="s">
        <v>595</v>
      </c>
      <c r="F4926" t="s">
        <v>10051</v>
      </c>
      <c r="G4926" t="s">
        <v>595</v>
      </c>
      <c r="H4926" t="s">
        <v>10051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10026</v>
      </c>
      <c r="D4927" t="s">
        <v>595</v>
      </c>
      <c r="F4927" t="s">
        <v>10052</v>
      </c>
      <c r="G4927" t="s">
        <v>595</v>
      </c>
      <c r="H4927" t="s">
        <v>10052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10026</v>
      </c>
      <c r="D4928" t="s">
        <v>595</v>
      </c>
      <c r="F4928" t="s">
        <v>10053</v>
      </c>
      <c r="G4928" t="s">
        <v>595</v>
      </c>
      <c r="H4928" t="s">
        <v>10053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10026</v>
      </c>
      <c r="D4929" t="s">
        <v>595</v>
      </c>
      <c r="F4929" t="s">
        <v>10054</v>
      </c>
      <c r="G4929" t="s">
        <v>595</v>
      </c>
      <c r="H4929" t="s">
        <v>10054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10026</v>
      </c>
      <c r="D4930" t="s">
        <v>595</v>
      </c>
      <c r="F4930" t="s">
        <v>10055</v>
      </c>
      <c r="G4930" t="s">
        <v>595</v>
      </c>
      <c r="H4930" t="s">
        <v>10055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10026</v>
      </c>
      <c r="D4931" t="s">
        <v>595</v>
      </c>
      <c r="F4931" t="s">
        <v>4784</v>
      </c>
      <c r="G4931" t="s">
        <v>595</v>
      </c>
      <c r="H4931" t="s">
        <v>4784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10026</v>
      </c>
      <c r="D4932" t="s">
        <v>595</v>
      </c>
      <c r="F4932" t="s">
        <v>10056</v>
      </c>
      <c r="G4932" t="s">
        <v>595</v>
      </c>
      <c r="H4932" t="s">
        <v>10056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10026</v>
      </c>
      <c r="D4933" t="s">
        <v>595</v>
      </c>
      <c r="F4933" t="s">
        <v>10057</v>
      </c>
      <c r="G4933" t="s">
        <v>595</v>
      </c>
      <c r="H4933" t="s">
        <v>10057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10026</v>
      </c>
      <c r="D4934" t="s">
        <v>595</v>
      </c>
      <c r="F4934" t="s">
        <v>10058</v>
      </c>
      <c r="G4934" t="s">
        <v>595</v>
      </c>
      <c r="H4934" t="s">
        <v>10058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10026</v>
      </c>
      <c r="D4935" t="s">
        <v>595</v>
      </c>
      <c r="F4935" t="s">
        <v>10059</v>
      </c>
      <c r="G4935" t="s">
        <v>595</v>
      </c>
      <c r="H4935" t="s">
        <v>10059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10026</v>
      </c>
      <c r="D4936" t="s">
        <v>595</v>
      </c>
      <c r="F4936" t="s">
        <v>10060</v>
      </c>
      <c r="G4936" t="s">
        <v>595</v>
      </c>
      <c r="H4936" t="s">
        <v>10060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10026</v>
      </c>
      <c r="D4937" t="s">
        <v>595</v>
      </c>
      <c r="F4937" t="s">
        <v>10061</v>
      </c>
      <c r="G4937" t="s">
        <v>595</v>
      </c>
      <c r="H4937" t="s">
        <v>10061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10026</v>
      </c>
      <c r="D4938" t="s">
        <v>595</v>
      </c>
      <c r="F4938" t="s">
        <v>10062</v>
      </c>
      <c r="G4938" t="s">
        <v>595</v>
      </c>
      <c r="H4938" t="s">
        <v>10062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10026</v>
      </c>
      <c r="D4939" t="s">
        <v>595</v>
      </c>
      <c r="F4939" t="s">
        <v>10063</v>
      </c>
      <c r="G4939" t="s">
        <v>595</v>
      </c>
      <c r="H4939" t="s">
        <v>10063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10026</v>
      </c>
      <c r="D4940" t="s">
        <v>595</v>
      </c>
      <c r="F4940" t="s">
        <v>10064</v>
      </c>
      <c r="G4940" t="s">
        <v>595</v>
      </c>
      <c r="H4940" t="s">
        <v>10064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10026</v>
      </c>
      <c r="D4941" t="s">
        <v>595</v>
      </c>
      <c r="F4941" t="s">
        <v>5509</v>
      </c>
      <c r="G4941" t="s">
        <v>595</v>
      </c>
      <c r="H4941" t="s">
        <v>5509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10026</v>
      </c>
      <c r="D4942" t="s">
        <v>595</v>
      </c>
      <c r="F4942" t="s">
        <v>10065</v>
      </c>
      <c r="G4942" t="s">
        <v>595</v>
      </c>
      <c r="H4942" t="s">
        <v>10065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10026</v>
      </c>
      <c r="D4943" t="s">
        <v>595</v>
      </c>
      <c r="F4943" t="s">
        <v>10066</v>
      </c>
      <c r="G4943" t="s">
        <v>595</v>
      </c>
      <c r="H4943" t="s">
        <v>10066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10026</v>
      </c>
      <c r="D4944" t="s">
        <v>595</v>
      </c>
      <c r="F4944" t="s">
        <v>10067</v>
      </c>
      <c r="G4944" t="s">
        <v>595</v>
      </c>
      <c r="H4944" t="s">
        <v>10067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10026</v>
      </c>
      <c r="D4945" t="s">
        <v>595</v>
      </c>
      <c r="F4945" t="s">
        <v>10068</v>
      </c>
      <c r="G4945" t="s">
        <v>595</v>
      </c>
      <c r="H4945" t="s">
        <v>10068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10026</v>
      </c>
      <c r="D4946" t="s">
        <v>595</v>
      </c>
      <c r="F4946" t="s">
        <v>10069</v>
      </c>
      <c r="G4946" t="s">
        <v>595</v>
      </c>
      <c r="H4946" t="s">
        <v>10069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10026</v>
      </c>
      <c r="D4947" t="s">
        <v>595</v>
      </c>
      <c r="F4947" t="s">
        <v>10070</v>
      </c>
      <c r="G4947" t="s">
        <v>595</v>
      </c>
      <c r="H4947" t="s">
        <v>10070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10026</v>
      </c>
      <c r="D4948" t="s">
        <v>595</v>
      </c>
      <c r="F4948" t="s">
        <v>10071</v>
      </c>
      <c r="G4948" t="s">
        <v>595</v>
      </c>
      <c r="H4948" t="s">
        <v>10071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10026</v>
      </c>
      <c r="D4949" t="s">
        <v>595</v>
      </c>
      <c r="F4949" t="s">
        <v>10072</v>
      </c>
      <c r="G4949" t="s">
        <v>595</v>
      </c>
      <c r="H4949" t="s">
        <v>10072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10026</v>
      </c>
      <c r="D4950" t="s">
        <v>595</v>
      </c>
      <c r="F4950" t="s">
        <v>10073</v>
      </c>
      <c r="G4950" t="s">
        <v>595</v>
      </c>
      <c r="H4950" t="s">
        <v>10073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10026</v>
      </c>
      <c r="D4951" t="s">
        <v>595</v>
      </c>
      <c r="F4951" t="s">
        <v>10074</v>
      </c>
      <c r="G4951" t="s">
        <v>595</v>
      </c>
      <c r="H4951" t="s">
        <v>10074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10026</v>
      </c>
      <c r="D4952" t="s">
        <v>595</v>
      </c>
      <c r="F4952" t="s">
        <v>10075</v>
      </c>
      <c r="G4952" t="s">
        <v>595</v>
      </c>
      <c r="H4952" t="s">
        <v>10075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10026</v>
      </c>
      <c r="D4953" t="s">
        <v>595</v>
      </c>
      <c r="F4953" t="s">
        <v>10076</v>
      </c>
      <c r="G4953" t="s">
        <v>595</v>
      </c>
      <c r="H4953" t="s">
        <v>10076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10026</v>
      </c>
      <c r="D4954" t="s">
        <v>595</v>
      </c>
      <c r="F4954" t="s">
        <v>10077</v>
      </c>
      <c r="G4954" t="s">
        <v>595</v>
      </c>
      <c r="H4954" t="s">
        <v>10077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10026</v>
      </c>
      <c r="D4955" t="s">
        <v>595</v>
      </c>
      <c r="F4955" t="s">
        <v>10078</v>
      </c>
      <c r="G4955" t="s">
        <v>595</v>
      </c>
      <c r="H4955" t="s">
        <v>10078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10026</v>
      </c>
      <c r="D4956" t="s">
        <v>595</v>
      </c>
      <c r="F4956" t="s">
        <v>10079</v>
      </c>
      <c r="G4956" t="s">
        <v>595</v>
      </c>
      <c r="H4956" t="s">
        <v>10079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10026</v>
      </c>
      <c r="D4957" t="s">
        <v>595</v>
      </c>
      <c r="F4957" t="s">
        <v>10080</v>
      </c>
      <c r="G4957" t="s">
        <v>595</v>
      </c>
      <c r="H4957" t="s">
        <v>10080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10026</v>
      </c>
      <c r="D4958" t="s">
        <v>595</v>
      </c>
      <c r="F4958" t="s">
        <v>10081</v>
      </c>
      <c r="G4958" t="s">
        <v>595</v>
      </c>
      <c r="H4958" t="s">
        <v>10081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10026</v>
      </c>
      <c r="D4959" t="s">
        <v>595</v>
      </c>
      <c r="F4959" t="s">
        <v>10082</v>
      </c>
      <c r="G4959" t="s">
        <v>595</v>
      </c>
      <c r="H4959" t="s">
        <v>10082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10026</v>
      </c>
      <c r="D4960" t="s">
        <v>595</v>
      </c>
      <c r="F4960" t="s">
        <v>10083</v>
      </c>
      <c r="G4960" t="s">
        <v>595</v>
      </c>
      <c r="H4960" t="s">
        <v>10083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10026</v>
      </c>
      <c r="D4961" t="s">
        <v>595</v>
      </c>
      <c r="F4961" t="s">
        <v>10084</v>
      </c>
      <c r="G4961" t="s">
        <v>595</v>
      </c>
      <c r="H4961" t="s">
        <v>10084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10026</v>
      </c>
      <c r="D4962" t="s">
        <v>595</v>
      </c>
      <c r="F4962" t="s">
        <v>10085</v>
      </c>
      <c r="G4962" t="s">
        <v>595</v>
      </c>
      <c r="H4962" t="s">
        <v>10085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10026</v>
      </c>
      <c r="D4963" t="s">
        <v>595</v>
      </c>
      <c r="F4963" t="s">
        <v>10086</v>
      </c>
      <c r="G4963" t="s">
        <v>595</v>
      </c>
      <c r="H4963" t="s">
        <v>10086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10026</v>
      </c>
      <c r="D4964" t="s">
        <v>595</v>
      </c>
      <c r="F4964" t="s">
        <v>10087</v>
      </c>
      <c r="G4964" t="s">
        <v>595</v>
      </c>
      <c r="H4964" t="s">
        <v>10087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10026</v>
      </c>
      <c r="D4965" t="s">
        <v>595</v>
      </c>
      <c r="F4965" t="s">
        <v>10088</v>
      </c>
      <c r="G4965" t="s">
        <v>595</v>
      </c>
      <c r="H4965" t="s">
        <v>10088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10026</v>
      </c>
      <c r="D4966" t="s">
        <v>595</v>
      </c>
      <c r="F4966" t="s">
        <v>10089</v>
      </c>
      <c r="G4966" t="s">
        <v>595</v>
      </c>
      <c r="H4966" t="s">
        <v>10089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10026</v>
      </c>
      <c r="D4967" t="s">
        <v>595</v>
      </c>
      <c r="F4967" t="s">
        <v>10090</v>
      </c>
      <c r="G4967" t="s">
        <v>595</v>
      </c>
      <c r="H4967" t="s">
        <v>10090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10026</v>
      </c>
      <c r="D4968" t="s">
        <v>595</v>
      </c>
      <c r="F4968" t="s">
        <v>10091</v>
      </c>
      <c r="G4968" t="s">
        <v>595</v>
      </c>
      <c r="H4968" t="s">
        <v>10091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10026</v>
      </c>
      <c r="D4969" t="s">
        <v>595</v>
      </c>
      <c r="F4969" t="s">
        <v>10092</v>
      </c>
      <c r="G4969" t="s">
        <v>595</v>
      </c>
      <c r="H4969" t="s">
        <v>10092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10026</v>
      </c>
      <c r="D4970" t="s">
        <v>595</v>
      </c>
      <c r="F4970" t="s">
        <v>10093</v>
      </c>
      <c r="G4970" t="s">
        <v>595</v>
      </c>
      <c r="H4970" t="s">
        <v>10093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10026</v>
      </c>
      <c r="D4971" t="s">
        <v>595</v>
      </c>
      <c r="F4971" t="s">
        <v>10094</v>
      </c>
      <c r="G4971" t="s">
        <v>595</v>
      </c>
      <c r="H4971" t="s">
        <v>10094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10026</v>
      </c>
      <c r="D4972" t="s">
        <v>595</v>
      </c>
      <c r="F4972" t="s">
        <v>10095</v>
      </c>
      <c r="G4972" t="s">
        <v>595</v>
      </c>
      <c r="H4972" t="s">
        <v>10095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10026</v>
      </c>
      <c r="D4973" t="s">
        <v>595</v>
      </c>
      <c r="F4973" t="s">
        <v>10096</v>
      </c>
      <c r="G4973" t="s">
        <v>595</v>
      </c>
      <c r="H4973" t="s">
        <v>10096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10026</v>
      </c>
      <c r="D4974" t="s">
        <v>595</v>
      </c>
      <c r="F4974" t="s">
        <v>10097</v>
      </c>
      <c r="G4974" t="s">
        <v>595</v>
      </c>
      <c r="H4974" t="s">
        <v>10097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10026</v>
      </c>
      <c r="D4975" t="s">
        <v>595</v>
      </c>
      <c r="F4975" t="s">
        <v>10098</v>
      </c>
      <c r="G4975" t="s">
        <v>595</v>
      </c>
      <c r="H4975" t="s">
        <v>10098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10026</v>
      </c>
      <c r="D4976" t="s">
        <v>595</v>
      </c>
      <c r="F4976" t="s">
        <v>10099</v>
      </c>
      <c r="G4976" t="s">
        <v>595</v>
      </c>
      <c r="H4976" t="s">
        <v>10099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10026</v>
      </c>
      <c r="D4977" t="s">
        <v>595</v>
      </c>
      <c r="F4977" t="s">
        <v>10100</v>
      </c>
      <c r="G4977" t="s">
        <v>595</v>
      </c>
      <c r="H4977" t="s">
        <v>10100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10026</v>
      </c>
      <c r="D4978" t="s">
        <v>4433</v>
      </c>
      <c r="F4978" t="s">
        <v>4709</v>
      </c>
      <c r="G4978" t="s">
        <v>4433</v>
      </c>
      <c r="H4978" t="s">
        <v>4709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10026</v>
      </c>
      <c r="D4979" t="s">
        <v>4433</v>
      </c>
      <c r="F4979" t="s">
        <v>10101</v>
      </c>
      <c r="G4979" t="s">
        <v>4433</v>
      </c>
      <c r="H4979" t="s">
        <v>10101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10026</v>
      </c>
      <c r="D4980" t="s">
        <v>4433</v>
      </c>
      <c r="F4980" t="s">
        <v>10102</v>
      </c>
      <c r="G4980" t="s">
        <v>4433</v>
      </c>
      <c r="H4980" t="s">
        <v>10102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10026</v>
      </c>
      <c r="D4981" t="s">
        <v>4433</v>
      </c>
      <c r="F4981" t="s">
        <v>10103</v>
      </c>
      <c r="G4981" t="s">
        <v>4433</v>
      </c>
      <c r="H4981" t="s">
        <v>10103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10026</v>
      </c>
      <c r="D4982" t="s">
        <v>4433</v>
      </c>
      <c r="F4982" t="s">
        <v>10104</v>
      </c>
      <c r="G4982" t="s">
        <v>4433</v>
      </c>
      <c r="H4982" t="s">
        <v>10104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10105</v>
      </c>
      <c r="C4983" t="s">
        <v>10106</v>
      </c>
      <c r="D4983" t="s">
        <v>2775</v>
      </c>
      <c r="F4983" t="s">
        <v>10107</v>
      </c>
      <c r="G4983" t="s">
        <v>2775</v>
      </c>
      <c r="H4983" t="s">
        <v>10107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10105</v>
      </c>
      <c r="C4984" t="s">
        <v>10106</v>
      </c>
      <c r="D4984" t="s">
        <v>2775</v>
      </c>
      <c r="F4984" t="s">
        <v>10108</v>
      </c>
      <c r="G4984" t="s">
        <v>2775</v>
      </c>
      <c r="H4984" t="s">
        <v>10108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10105</v>
      </c>
      <c r="C4985" t="s">
        <v>10106</v>
      </c>
      <c r="D4985" t="s">
        <v>2775</v>
      </c>
      <c r="F4985" t="s">
        <v>10109</v>
      </c>
      <c r="G4985" t="s">
        <v>2775</v>
      </c>
      <c r="H4985" t="s">
        <v>10109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10105</v>
      </c>
      <c r="C4986" t="s">
        <v>10106</v>
      </c>
      <c r="D4986" t="s">
        <v>2775</v>
      </c>
      <c r="F4986" t="s">
        <v>10110</v>
      </c>
      <c r="G4986" t="s">
        <v>2775</v>
      </c>
      <c r="H4986" t="s">
        <v>10110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10105</v>
      </c>
      <c r="C4987" t="s">
        <v>10106</v>
      </c>
      <c r="D4987" t="s">
        <v>2775</v>
      </c>
      <c r="F4987" t="s">
        <v>10111</v>
      </c>
      <c r="G4987" t="s">
        <v>2775</v>
      </c>
      <c r="H4987" t="s">
        <v>10111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10105</v>
      </c>
      <c r="C4988" t="s">
        <v>10106</v>
      </c>
      <c r="D4988" t="s">
        <v>2775</v>
      </c>
      <c r="F4988" t="s">
        <v>10112</v>
      </c>
      <c r="G4988" t="s">
        <v>2775</v>
      </c>
      <c r="H4988" t="s">
        <v>10112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10105</v>
      </c>
      <c r="C4989" t="s">
        <v>10106</v>
      </c>
      <c r="D4989" t="s">
        <v>2775</v>
      </c>
      <c r="F4989" t="s">
        <v>10113</v>
      </c>
      <c r="G4989" t="s">
        <v>2775</v>
      </c>
      <c r="H4989" t="s">
        <v>10113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10105</v>
      </c>
      <c r="C4990" t="s">
        <v>10106</v>
      </c>
      <c r="D4990" t="s">
        <v>2775</v>
      </c>
      <c r="F4990" t="s">
        <v>10114</v>
      </c>
      <c r="G4990" t="s">
        <v>2775</v>
      </c>
      <c r="H4990" t="s">
        <v>10114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10105</v>
      </c>
      <c r="C4991" t="s">
        <v>10106</v>
      </c>
      <c r="D4991" t="s">
        <v>2775</v>
      </c>
      <c r="F4991" t="s">
        <v>10115</v>
      </c>
      <c r="G4991" t="s">
        <v>2775</v>
      </c>
      <c r="H4991" t="s">
        <v>10115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10105</v>
      </c>
      <c r="C4992" t="s">
        <v>10106</v>
      </c>
      <c r="D4992" t="s">
        <v>2775</v>
      </c>
      <c r="F4992" t="s">
        <v>10116</v>
      </c>
      <c r="G4992" t="s">
        <v>2775</v>
      </c>
      <c r="H4992" t="s">
        <v>10116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10105</v>
      </c>
      <c r="C4993" t="s">
        <v>10106</v>
      </c>
      <c r="D4993" t="s">
        <v>2775</v>
      </c>
      <c r="F4993" t="s">
        <v>10117</v>
      </c>
      <c r="G4993" t="s">
        <v>2775</v>
      </c>
      <c r="H4993" t="s">
        <v>10117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10105</v>
      </c>
      <c r="C4994" t="s">
        <v>10106</v>
      </c>
      <c r="D4994" t="s">
        <v>2775</v>
      </c>
      <c r="F4994" t="s">
        <v>10118</v>
      </c>
      <c r="G4994" t="s">
        <v>2775</v>
      </c>
      <c r="H4994" t="s">
        <v>10118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10105</v>
      </c>
      <c r="C4995" t="s">
        <v>10106</v>
      </c>
      <c r="D4995" t="s">
        <v>2775</v>
      </c>
      <c r="F4995" t="s">
        <v>10119</v>
      </c>
      <c r="G4995" t="s">
        <v>2775</v>
      </c>
      <c r="H4995" t="s">
        <v>10119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10105</v>
      </c>
      <c r="C4996" t="s">
        <v>10106</v>
      </c>
      <c r="D4996" t="s">
        <v>2775</v>
      </c>
      <c r="F4996" t="s">
        <v>10120</v>
      </c>
      <c r="G4996" t="s">
        <v>2775</v>
      </c>
      <c r="H4996" t="s">
        <v>10120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10105</v>
      </c>
      <c r="C4997" t="s">
        <v>10106</v>
      </c>
      <c r="D4997" t="s">
        <v>2775</v>
      </c>
      <c r="F4997" t="s">
        <v>10121</v>
      </c>
      <c r="G4997" t="s">
        <v>2775</v>
      </c>
      <c r="H4997" t="s">
        <v>10121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10105</v>
      </c>
      <c r="C4998" t="s">
        <v>10106</v>
      </c>
      <c r="D4998" t="s">
        <v>2775</v>
      </c>
      <c r="F4998" t="s">
        <v>10122</v>
      </c>
      <c r="G4998" t="s">
        <v>2775</v>
      </c>
      <c r="H4998" t="s">
        <v>10122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10105</v>
      </c>
      <c r="C4999" t="s">
        <v>10106</v>
      </c>
      <c r="D4999" t="s">
        <v>2775</v>
      </c>
      <c r="F4999" t="s">
        <v>10123</v>
      </c>
      <c r="G4999" t="s">
        <v>2775</v>
      </c>
      <c r="H4999" t="s">
        <v>10123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10105</v>
      </c>
      <c r="C5000" t="s">
        <v>10106</v>
      </c>
      <c r="D5000" t="s">
        <v>2775</v>
      </c>
      <c r="F5000" t="s">
        <v>10124</v>
      </c>
      <c r="G5000" t="s">
        <v>2775</v>
      </c>
      <c r="H5000" t="s">
        <v>10124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10105</v>
      </c>
      <c r="C5001" t="s">
        <v>10106</v>
      </c>
      <c r="D5001" t="s">
        <v>2775</v>
      </c>
      <c r="F5001" t="s">
        <v>10125</v>
      </c>
      <c r="G5001" t="s">
        <v>2775</v>
      </c>
      <c r="H5001" t="s">
        <v>10125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10105</v>
      </c>
      <c r="C5002" t="s">
        <v>10106</v>
      </c>
      <c r="D5002" t="s">
        <v>2775</v>
      </c>
      <c r="F5002" t="s">
        <v>10126</v>
      </c>
      <c r="G5002" t="s">
        <v>2775</v>
      </c>
      <c r="H5002" t="s">
        <v>10126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10105</v>
      </c>
      <c r="C5003" t="s">
        <v>10106</v>
      </c>
      <c r="D5003" t="s">
        <v>2775</v>
      </c>
      <c r="F5003" t="s">
        <v>10127</v>
      </c>
      <c r="G5003" t="s">
        <v>2775</v>
      </c>
      <c r="H5003" t="s">
        <v>10127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10128</v>
      </c>
      <c r="D5004" t="s">
        <v>2775</v>
      </c>
      <c r="F5004" t="s">
        <v>10129</v>
      </c>
      <c r="G5004" t="s">
        <v>2775</v>
      </c>
      <c r="H5004" t="s">
        <v>10129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10128</v>
      </c>
      <c r="D5005" t="s">
        <v>2775</v>
      </c>
      <c r="F5005" t="s">
        <v>10130</v>
      </c>
      <c r="G5005" t="s">
        <v>2775</v>
      </c>
      <c r="H5005" t="s">
        <v>10130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10128</v>
      </c>
      <c r="D5006" t="s">
        <v>2775</v>
      </c>
      <c r="F5006" t="s">
        <v>10131</v>
      </c>
      <c r="G5006" t="s">
        <v>2775</v>
      </c>
      <c r="H5006" t="s">
        <v>10131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10128</v>
      </c>
      <c r="D5007" t="s">
        <v>2775</v>
      </c>
      <c r="F5007" t="s">
        <v>10132</v>
      </c>
      <c r="G5007" t="s">
        <v>2775</v>
      </c>
      <c r="H5007" t="s">
        <v>10132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10128</v>
      </c>
      <c r="D5008" t="s">
        <v>2775</v>
      </c>
      <c r="F5008" t="s">
        <v>10133</v>
      </c>
      <c r="G5008" t="s">
        <v>2775</v>
      </c>
      <c r="H5008" t="s">
        <v>10133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10128</v>
      </c>
      <c r="D5009" t="s">
        <v>2775</v>
      </c>
      <c r="F5009" t="s">
        <v>8138</v>
      </c>
      <c r="G5009" t="s">
        <v>2775</v>
      </c>
      <c r="H5009" t="s">
        <v>8138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10134</v>
      </c>
      <c r="D5010" t="s">
        <v>595</v>
      </c>
      <c r="E5010" t="s">
        <v>10135</v>
      </c>
      <c r="F5010" t="s">
        <v>10136</v>
      </c>
      <c r="G5010" t="s">
        <v>595</v>
      </c>
      <c r="H5010" t="s">
        <v>10137</v>
      </c>
      <c r="I5010" t="s">
        <v>598</v>
      </c>
      <c r="J5010">
        <v>2959999999.5412002</v>
      </c>
      <c r="K5010">
        <v>6</v>
      </c>
      <c r="L5010" t="s">
        <v>10138</v>
      </c>
      <c r="M5010" t="s">
        <v>10139</v>
      </c>
    </row>
    <row r="5011" spans="1:13" x14ac:dyDescent="0.4">
      <c r="A5011">
        <v>210001952</v>
      </c>
      <c r="B5011" t="s">
        <v>2405</v>
      </c>
      <c r="C5011" t="s">
        <v>10134</v>
      </c>
      <c r="D5011" t="s">
        <v>595</v>
      </c>
      <c r="E5011" t="s">
        <v>10140</v>
      </c>
      <c r="F5011" t="s">
        <v>10141</v>
      </c>
      <c r="G5011" t="s">
        <v>595</v>
      </c>
      <c r="H5011" t="s">
        <v>10142</v>
      </c>
      <c r="I5011" t="s">
        <v>598</v>
      </c>
      <c r="J5011">
        <v>3159999999.5102</v>
      </c>
      <c r="K5011">
        <v>5</v>
      </c>
      <c r="L5011" t="s">
        <v>10143</v>
      </c>
      <c r="M5011" t="s">
        <v>10144</v>
      </c>
    </row>
    <row r="5012" spans="1:13" x14ac:dyDescent="0.4">
      <c r="A5012">
        <v>210001952</v>
      </c>
      <c r="B5012" t="s">
        <v>2405</v>
      </c>
      <c r="C5012" t="s">
        <v>10134</v>
      </c>
      <c r="D5012" t="s">
        <v>4433</v>
      </c>
      <c r="E5012" t="s">
        <v>10145</v>
      </c>
      <c r="F5012" t="s">
        <v>10146</v>
      </c>
      <c r="G5012" t="s">
        <v>4433</v>
      </c>
      <c r="H5012" t="s">
        <v>10147</v>
      </c>
      <c r="I5012" t="s">
        <v>598</v>
      </c>
      <c r="J5012">
        <v>2967255346.84198</v>
      </c>
      <c r="K5012">
        <v>5</v>
      </c>
      <c r="L5012" t="s">
        <v>10148</v>
      </c>
    </row>
    <row r="5013" spans="1:13" x14ac:dyDescent="0.4">
      <c r="A5013">
        <v>210001977</v>
      </c>
      <c r="B5013" t="s">
        <v>2363</v>
      </c>
      <c r="C5013" t="s">
        <v>10149</v>
      </c>
      <c r="D5013" t="s">
        <v>2775</v>
      </c>
      <c r="F5013" t="s">
        <v>10150</v>
      </c>
      <c r="G5013" t="s">
        <v>2775</v>
      </c>
      <c r="H5013" t="s">
        <v>10150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10149</v>
      </c>
      <c r="D5014" t="s">
        <v>2775</v>
      </c>
      <c r="F5014" t="s">
        <v>10151</v>
      </c>
      <c r="G5014" t="s">
        <v>2775</v>
      </c>
      <c r="H5014" t="s">
        <v>10151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10149</v>
      </c>
      <c r="D5015" t="s">
        <v>2775</v>
      </c>
      <c r="F5015" t="s">
        <v>10152</v>
      </c>
      <c r="G5015" t="s">
        <v>2775</v>
      </c>
      <c r="H5015" t="s">
        <v>10152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10149</v>
      </c>
      <c r="D5016" t="s">
        <v>2775</v>
      </c>
      <c r="F5016" t="s">
        <v>10153</v>
      </c>
      <c r="G5016" t="s">
        <v>2775</v>
      </c>
      <c r="H5016" t="s">
        <v>10153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10149</v>
      </c>
      <c r="D5017" t="s">
        <v>2775</v>
      </c>
      <c r="F5017" t="s">
        <v>10154</v>
      </c>
      <c r="G5017" t="s">
        <v>2775</v>
      </c>
      <c r="H5017" t="s">
        <v>10154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10149</v>
      </c>
      <c r="D5018" t="s">
        <v>2775</v>
      </c>
      <c r="F5018" t="s">
        <v>10155</v>
      </c>
      <c r="G5018" t="s">
        <v>2775</v>
      </c>
      <c r="H5018" t="s">
        <v>10155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10149</v>
      </c>
      <c r="D5019" t="s">
        <v>2775</v>
      </c>
      <c r="F5019" t="s">
        <v>10156</v>
      </c>
      <c r="G5019" t="s">
        <v>2775</v>
      </c>
      <c r="H5019" t="s">
        <v>10156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10149</v>
      </c>
      <c r="D5020" t="s">
        <v>2775</v>
      </c>
      <c r="F5020" t="s">
        <v>10157</v>
      </c>
      <c r="G5020" t="s">
        <v>2775</v>
      </c>
      <c r="H5020" t="s">
        <v>10157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10149</v>
      </c>
      <c r="D5021" t="s">
        <v>2775</v>
      </c>
      <c r="F5021" t="s">
        <v>10158</v>
      </c>
      <c r="G5021" t="s">
        <v>2775</v>
      </c>
      <c r="H5021" t="s">
        <v>10158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10149</v>
      </c>
      <c r="D5022" t="s">
        <v>2775</v>
      </c>
      <c r="F5022" t="s">
        <v>10159</v>
      </c>
      <c r="G5022" t="s">
        <v>2775</v>
      </c>
      <c r="H5022" t="s">
        <v>10159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10149</v>
      </c>
      <c r="D5023" t="s">
        <v>2775</v>
      </c>
      <c r="F5023" t="s">
        <v>10160</v>
      </c>
      <c r="G5023" t="s">
        <v>2775</v>
      </c>
      <c r="H5023" t="s">
        <v>10160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10149</v>
      </c>
      <c r="D5024" t="s">
        <v>2775</v>
      </c>
      <c r="F5024" t="s">
        <v>10161</v>
      </c>
      <c r="G5024" t="s">
        <v>2775</v>
      </c>
      <c r="H5024" t="s">
        <v>10161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10149</v>
      </c>
      <c r="D5025" t="s">
        <v>2775</v>
      </c>
      <c r="F5025" t="s">
        <v>10162</v>
      </c>
      <c r="G5025" t="s">
        <v>2775</v>
      </c>
      <c r="H5025" t="s">
        <v>10162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10149</v>
      </c>
      <c r="D5026" t="s">
        <v>2775</v>
      </c>
      <c r="F5026" t="s">
        <v>10163</v>
      </c>
      <c r="G5026" t="s">
        <v>2775</v>
      </c>
      <c r="H5026" t="s">
        <v>10163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10149</v>
      </c>
      <c r="D5027" t="s">
        <v>2775</v>
      </c>
      <c r="F5027" t="s">
        <v>10164</v>
      </c>
      <c r="G5027" t="s">
        <v>2775</v>
      </c>
      <c r="H5027" t="s">
        <v>10164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10149</v>
      </c>
      <c r="D5028" t="s">
        <v>2775</v>
      </c>
      <c r="F5028" t="s">
        <v>10165</v>
      </c>
      <c r="G5028" t="s">
        <v>2775</v>
      </c>
      <c r="H5028" t="s">
        <v>10165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10149</v>
      </c>
      <c r="D5029" t="s">
        <v>2775</v>
      </c>
      <c r="F5029" t="s">
        <v>10166</v>
      </c>
      <c r="G5029" t="s">
        <v>2775</v>
      </c>
      <c r="H5029" t="s">
        <v>10166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10149</v>
      </c>
      <c r="D5030" t="s">
        <v>2775</v>
      </c>
      <c r="F5030" t="s">
        <v>10167</v>
      </c>
      <c r="G5030" t="s">
        <v>2775</v>
      </c>
      <c r="H5030" t="s">
        <v>10167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10149</v>
      </c>
      <c r="D5031" t="s">
        <v>2775</v>
      </c>
      <c r="F5031" t="s">
        <v>10168</v>
      </c>
      <c r="G5031" t="s">
        <v>2775</v>
      </c>
      <c r="H5031" t="s">
        <v>10168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10149</v>
      </c>
      <c r="D5032" t="s">
        <v>2775</v>
      </c>
      <c r="F5032" t="s">
        <v>10169</v>
      </c>
      <c r="G5032" t="s">
        <v>2775</v>
      </c>
      <c r="H5032" t="s">
        <v>10169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10149</v>
      </c>
      <c r="D5033" t="s">
        <v>2775</v>
      </c>
      <c r="F5033" t="s">
        <v>10170</v>
      </c>
      <c r="G5033" t="s">
        <v>2775</v>
      </c>
      <c r="H5033" t="s">
        <v>10170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10149</v>
      </c>
      <c r="D5034" t="s">
        <v>2775</v>
      </c>
      <c r="F5034" t="s">
        <v>10171</v>
      </c>
      <c r="G5034" t="s">
        <v>2775</v>
      </c>
      <c r="H5034" t="s">
        <v>10171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10149</v>
      </c>
      <c r="D5035" t="s">
        <v>2775</v>
      </c>
      <c r="F5035" t="s">
        <v>10172</v>
      </c>
      <c r="G5035" t="s">
        <v>2775</v>
      </c>
      <c r="H5035" t="s">
        <v>10172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10149</v>
      </c>
      <c r="D5036" t="s">
        <v>2775</v>
      </c>
      <c r="F5036" t="s">
        <v>10173</v>
      </c>
      <c r="G5036" t="s">
        <v>2775</v>
      </c>
      <c r="H5036" t="s">
        <v>10173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10149</v>
      </c>
      <c r="D5037" t="s">
        <v>2775</v>
      </c>
      <c r="F5037" t="s">
        <v>10174</v>
      </c>
      <c r="G5037" t="s">
        <v>2775</v>
      </c>
      <c r="H5037" t="s">
        <v>10174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10149</v>
      </c>
      <c r="D5038" t="s">
        <v>2775</v>
      </c>
      <c r="F5038" t="s">
        <v>10175</v>
      </c>
      <c r="G5038" t="s">
        <v>2775</v>
      </c>
      <c r="H5038" t="s">
        <v>10175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10149</v>
      </c>
      <c r="D5039" t="s">
        <v>2775</v>
      </c>
      <c r="F5039" t="s">
        <v>10176</v>
      </c>
      <c r="G5039" t="s">
        <v>2775</v>
      </c>
      <c r="H5039" t="s">
        <v>10176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10177</v>
      </c>
      <c r="C5040" t="s">
        <v>10178</v>
      </c>
      <c r="D5040" t="s">
        <v>2775</v>
      </c>
      <c r="F5040" t="s">
        <v>10179</v>
      </c>
      <c r="G5040" t="s">
        <v>2775</v>
      </c>
      <c r="H5040" t="s">
        <v>10179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10177</v>
      </c>
      <c r="C5041" t="s">
        <v>10178</v>
      </c>
      <c r="D5041" t="s">
        <v>2775</v>
      </c>
      <c r="F5041" t="s">
        <v>10180</v>
      </c>
      <c r="G5041" t="s">
        <v>2775</v>
      </c>
      <c r="H5041" t="s">
        <v>10180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10177</v>
      </c>
      <c r="C5042" t="s">
        <v>10178</v>
      </c>
      <c r="D5042" t="s">
        <v>2775</v>
      </c>
      <c r="F5042" t="s">
        <v>10181</v>
      </c>
      <c r="G5042" t="s">
        <v>2775</v>
      </c>
      <c r="H5042" t="s">
        <v>10181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10177</v>
      </c>
      <c r="C5043" t="s">
        <v>10178</v>
      </c>
      <c r="D5043" t="s">
        <v>2775</v>
      </c>
      <c r="F5043" t="s">
        <v>10182</v>
      </c>
      <c r="G5043" t="s">
        <v>2775</v>
      </c>
      <c r="H5043" t="s">
        <v>10182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10177</v>
      </c>
      <c r="C5044" t="s">
        <v>10178</v>
      </c>
      <c r="D5044" t="s">
        <v>2775</v>
      </c>
      <c r="F5044" t="s">
        <v>10183</v>
      </c>
      <c r="G5044" t="s">
        <v>2775</v>
      </c>
      <c r="H5044" t="s">
        <v>10183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10177</v>
      </c>
      <c r="C5045" t="s">
        <v>10178</v>
      </c>
      <c r="D5045" t="s">
        <v>2775</v>
      </c>
      <c r="F5045" t="s">
        <v>10184</v>
      </c>
      <c r="G5045" t="s">
        <v>2775</v>
      </c>
      <c r="H5045" t="s">
        <v>10184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10177</v>
      </c>
      <c r="C5046" t="s">
        <v>10178</v>
      </c>
      <c r="D5046" t="s">
        <v>2775</v>
      </c>
      <c r="F5046" t="s">
        <v>10185</v>
      </c>
      <c r="G5046" t="s">
        <v>2775</v>
      </c>
      <c r="H5046" t="s">
        <v>10185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10177</v>
      </c>
      <c r="C5047" t="s">
        <v>10178</v>
      </c>
      <c r="D5047" t="s">
        <v>2775</v>
      </c>
      <c r="F5047" t="s">
        <v>10186</v>
      </c>
      <c r="G5047" t="s">
        <v>2775</v>
      </c>
      <c r="H5047" t="s">
        <v>10186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10177</v>
      </c>
      <c r="C5048" t="s">
        <v>10178</v>
      </c>
      <c r="D5048" t="s">
        <v>2775</v>
      </c>
      <c r="F5048" t="s">
        <v>10187</v>
      </c>
      <c r="G5048" t="s">
        <v>2775</v>
      </c>
      <c r="H5048" t="s">
        <v>10187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10177</v>
      </c>
      <c r="C5049" t="s">
        <v>10178</v>
      </c>
      <c r="D5049" t="s">
        <v>2775</v>
      </c>
      <c r="F5049" t="s">
        <v>10188</v>
      </c>
      <c r="G5049" t="s">
        <v>2775</v>
      </c>
      <c r="H5049" t="s">
        <v>10188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10177</v>
      </c>
      <c r="C5050" t="s">
        <v>10178</v>
      </c>
      <c r="D5050" t="s">
        <v>2775</v>
      </c>
      <c r="F5050" t="s">
        <v>10189</v>
      </c>
      <c r="G5050" t="s">
        <v>2775</v>
      </c>
      <c r="H5050" t="s">
        <v>10189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10177</v>
      </c>
      <c r="C5051" t="s">
        <v>10178</v>
      </c>
      <c r="D5051" t="s">
        <v>2775</v>
      </c>
      <c r="F5051" t="s">
        <v>10190</v>
      </c>
      <c r="G5051" t="s">
        <v>2775</v>
      </c>
      <c r="H5051" t="s">
        <v>10190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10177</v>
      </c>
      <c r="C5052" t="s">
        <v>10178</v>
      </c>
      <c r="D5052" t="s">
        <v>2775</v>
      </c>
      <c r="F5052" t="s">
        <v>10191</v>
      </c>
      <c r="G5052" t="s">
        <v>2775</v>
      </c>
      <c r="H5052" t="s">
        <v>10191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10177</v>
      </c>
      <c r="C5053" t="s">
        <v>10178</v>
      </c>
      <c r="D5053" t="s">
        <v>2775</v>
      </c>
      <c r="F5053" t="s">
        <v>10192</v>
      </c>
      <c r="G5053" t="s">
        <v>2775</v>
      </c>
      <c r="H5053" t="s">
        <v>10192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10177</v>
      </c>
      <c r="C5054" t="s">
        <v>10178</v>
      </c>
      <c r="D5054" t="s">
        <v>2775</v>
      </c>
      <c r="F5054" t="s">
        <v>10193</v>
      </c>
      <c r="G5054" t="s">
        <v>2775</v>
      </c>
      <c r="H5054" t="s">
        <v>10193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10177</v>
      </c>
      <c r="C5055" t="s">
        <v>10178</v>
      </c>
      <c r="D5055" t="s">
        <v>2775</v>
      </c>
      <c r="F5055" t="s">
        <v>10194</v>
      </c>
      <c r="G5055" t="s">
        <v>2775</v>
      </c>
      <c r="H5055" t="s">
        <v>10194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10177</v>
      </c>
      <c r="C5056" t="s">
        <v>10178</v>
      </c>
      <c r="D5056" t="s">
        <v>2775</v>
      </c>
      <c r="F5056" t="s">
        <v>10195</v>
      </c>
      <c r="G5056" t="s">
        <v>2775</v>
      </c>
      <c r="H5056" t="s">
        <v>10195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10177</v>
      </c>
      <c r="C5057" t="s">
        <v>10178</v>
      </c>
      <c r="D5057" t="s">
        <v>2775</v>
      </c>
      <c r="F5057" t="s">
        <v>10196</v>
      </c>
      <c r="G5057" t="s">
        <v>2775</v>
      </c>
      <c r="H5057" t="s">
        <v>10196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10177</v>
      </c>
      <c r="C5058" t="s">
        <v>10178</v>
      </c>
      <c r="D5058" t="s">
        <v>2775</v>
      </c>
      <c r="F5058" t="s">
        <v>10197</v>
      </c>
      <c r="G5058" t="s">
        <v>2775</v>
      </c>
      <c r="H5058" t="s">
        <v>10197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10177</v>
      </c>
      <c r="C5059" t="s">
        <v>10178</v>
      </c>
      <c r="D5059" t="s">
        <v>2775</v>
      </c>
      <c r="F5059" t="s">
        <v>10198</v>
      </c>
      <c r="G5059" t="s">
        <v>2775</v>
      </c>
      <c r="H5059" t="s">
        <v>10198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10177</v>
      </c>
      <c r="C5060" t="s">
        <v>10178</v>
      </c>
      <c r="D5060" t="s">
        <v>2775</v>
      </c>
      <c r="F5060" t="s">
        <v>10199</v>
      </c>
      <c r="G5060" t="s">
        <v>2775</v>
      </c>
      <c r="H5060" t="s">
        <v>10199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10177</v>
      </c>
      <c r="C5061" t="s">
        <v>10178</v>
      </c>
      <c r="D5061" t="s">
        <v>2775</v>
      </c>
      <c r="F5061" t="s">
        <v>10200</v>
      </c>
      <c r="G5061" t="s">
        <v>2775</v>
      </c>
      <c r="H5061" t="s">
        <v>10200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10177</v>
      </c>
      <c r="C5062" t="s">
        <v>10178</v>
      </c>
      <c r="D5062" t="s">
        <v>2775</v>
      </c>
      <c r="F5062" t="s">
        <v>10201</v>
      </c>
      <c r="G5062" t="s">
        <v>2775</v>
      </c>
      <c r="H5062" t="s">
        <v>10201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10177</v>
      </c>
      <c r="C5063" t="s">
        <v>10178</v>
      </c>
      <c r="D5063" t="s">
        <v>2775</v>
      </c>
      <c r="F5063" t="s">
        <v>10163</v>
      </c>
      <c r="G5063" t="s">
        <v>2775</v>
      </c>
      <c r="H5063" t="s">
        <v>10163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10177</v>
      </c>
      <c r="C5064" t="s">
        <v>10178</v>
      </c>
      <c r="D5064" t="s">
        <v>2775</v>
      </c>
      <c r="F5064" t="s">
        <v>10202</v>
      </c>
      <c r="G5064" t="s">
        <v>2775</v>
      </c>
      <c r="H5064" t="s">
        <v>10202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10177</v>
      </c>
      <c r="C5065" t="s">
        <v>10178</v>
      </c>
      <c r="D5065" t="s">
        <v>2775</v>
      </c>
      <c r="F5065" t="s">
        <v>10203</v>
      </c>
      <c r="G5065" t="s">
        <v>2775</v>
      </c>
      <c r="H5065" t="s">
        <v>10203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10177</v>
      </c>
      <c r="C5066" t="s">
        <v>10178</v>
      </c>
      <c r="D5066" t="s">
        <v>2775</v>
      </c>
      <c r="F5066" t="s">
        <v>10204</v>
      </c>
      <c r="G5066" t="s">
        <v>2775</v>
      </c>
      <c r="H5066" t="s">
        <v>10204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10177</v>
      </c>
      <c r="C5067" t="s">
        <v>10178</v>
      </c>
      <c r="D5067" t="s">
        <v>2775</v>
      </c>
      <c r="F5067" t="s">
        <v>10205</v>
      </c>
      <c r="G5067" t="s">
        <v>2775</v>
      </c>
      <c r="H5067" t="s">
        <v>10205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10177</v>
      </c>
      <c r="C5068" t="s">
        <v>10178</v>
      </c>
      <c r="D5068" t="s">
        <v>2775</v>
      </c>
      <c r="F5068" t="s">
        <v>10206</v>
      </c>
      <c r="G5068" t="s">
        <v>2775</v>
      </c>
      <c r="H5068" t="s">
        <v>10206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10177</v>
      </c>
      <c r="C5069" t="s">
        <v>10178</v>
      </c>
      <c r="D5069" t="s">
        <v>2775</v>
      </c>
      <c r="F5069" t="s">
        <v>10207</v>
      </c>
      <c r="G5069" t="s">
        <v>2775</v>
      </c>
      <c r="H5069" t="s">
        <v>10207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10177</v>
      </c>
      <c r="C5070" t="s">
        <v>10178</v>
      </c>
      <c r="D5070" t="s">
        <v>2775</v>
      </c>
      <c r="F5070" t="s">
        <v>10208</v>
      </c>
      <c r="G5070" t="s">
        <v>2775</v>
      </c>
      <c r="H5070" t="s">
        <v>10208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10177</v>
      </c>
      <c r="C5071" t="s">
        <v>10178</v>
      </c>
      <c r="D5071" t="s">
        <v>2775</v>
      </c>
      <c r="F5071" t="s">
        <v>10209</v>
      </c>
      <c r="G5071" t="s">
        <v>2775</v>
      </c>
      <c r="H5071" t="s">
        <v>10209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10210</v>
      </c>
      <c r="C5072" t="s">
        <v>10211</v>
      </c>
      <c r="D5072" t="s">
        <v>2775</v>
      </c>
      <c r="F5072" t="s">
        <v>10212</v>
      </c>
      <c r="G5072" t="s">
        <v>2775</v>
      </c>
      <c r="H5072" t="s">
        <v>10212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10210</v>
      </c>
      <c r="C5073" t="s">
        <v>10211</v>
      </c>
      <c r="D5073" t="s">
        <v>2775</v>
      </c>
      <c r="F5073" t="s">
        <v>10213</v>
      </c>
      <c r="G5073" t="s">
        <v>2775</v>
      </c>
      <c r="H5073" t="s">
        <v>10213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10210</v>
      </c>
      <c r="C5074" t="s">
        <v>10211</v>
      </c>
      <c r="D5074" t="s">
        <v>2775</v>
      </c>
      <c r="F5074" t="s">
        <v>10214</v>
      </c>
      <c r="G5074" t="s">
        <v>2775</v>
      </c>
      <c r="H5074" t="s">
        <v>10214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10210</v>
      </c>
      <c r="C5075" t="s">
        <v>10211</v>
      </c>
      <c r="D5075" t="s">
        <v>2775</v>
      </c>
      <c r="F5075" t="s">
        <v>10215</v>
      </c>
      <c r="G5075" t="s">
        <v>2775</v>
      </c>
      <c r="H5075" t="s">
        <v>10215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10210</v>
      </c>
      <c r="C5076" t="s">
        <v>10211</v>
      </c>
      <c r="D5076" t="s">
        <v>2775</v>
      </c>
      <c r="F5076" t="s">
        <v>10216</v>
      </c>
      <c r="G5076" t="s">
        <v>2775</v>
      </c>
      <c r="H5076" t="s">
        <v>10216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10210</v>
      </c>
      <c r="C5077" t="s">
        <v>10211</v>
      </c>
      <c r="D5077" t="s">
        <v>2775</v>
      </c>
      <c r="F5077" t="s">
        <v>8016</v>
      </c>
      <c r="G5077" t="s">
        <v>2775</v>
      </c>
      <c r="H5077" t="s">
        <v>8016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10210</v>
      </c>
      <c r="C5078" t="s">
        <v>10211</v>
      </c>
      <c r="D5078" t="s">
        <v>2775</v>
      </c>
      <c r="F5078" t="s">
        <v>8086</v>
      </c>
      <c r="G5078" t="s">
        <v>2775</v>
      </c>
      <c r="H5078" t="s">
        <v>8086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10210</v>
      </c>
      <c r="C5079" t="s">
        <v>10211</v>
      </c>
      <c r="D5079" t="s">
        <v>2775</v>
      </c>
      <c r="F5079" t="s">
        <v>10179</v>
      </c>
      <c r="G5079" t="s">
        <v>2775</v>
      </c>
      <c r="H5079" t="s">
        <v>10179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10210</v>
      </c>
      <c r="C5080" t="s">
        <v>10211</v>
      </c>
      <c r="D5080" t="s">
        <v>2775</v>
      </c>
      <c r="F5080" t="s">
        <v>10217</v>
      </c>
      <c r="G5080" t="s">
        <v>2775</v>
      </c>
      <c r="H5080" t="s">
        <v>10217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10210</v>
      </c>
      <c r="C5081" t="s">
        <v>10211</v>
      </c>
      <c r="D5081" t="s">
        <v>2775</v>
      </c>
      <c r="F5081" t="s">
        <v>10181</v>
      </c>
      <c r="G5081" t="s">
        <v>2775</v>
      </c>
      <c r="H5081" t="s">
        <v>10181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10210</v>
      </c>
      <c r="C5082" t="s">
        <v>10211</v>
      </c>
      <c r="D5082" t="s">
        <v>2775</v>
      </c>
      <c r="F5082" t="s">
        <v>8030</v>
      </c>
      <c r="G5082" t="s">
        <v>2775</v>
      </c>
      <c r="H5082" t="s">
        <v>8030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10210</v>
      </c>
      <c r="C5083" t="s">
        <v>10211</v>
      </c>
      <c r="D5083" t="s">
        <v>2775</v>
      </c>
      <c r="F5083" t="s">
        <v>10218</v>
      </c>
      <c r="G5083" t="s">
        <v>2775</v>
      </c>
      <c r="H5083" t="s">
        <v>10218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10210</v>
      </c>
      <c r="C5084" t="s">
        <v>10211</v>
      </c>
      <c r="D5084" t="s">
        <v>2775</v>
      </c>
      <c r="F5084" t="s">
        <v>8031</v>
      </c>
      <c r="G5084" t="s">
        <v>2775</v>
      </c>
      <c r="H5084" t="s">
        <v>8031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10210</v>
      </c>
      <c r="C5085" t="s">
        <v>10211</v>
      </c>
      <c r="D5085" t="s">
        <v>2775</v>
      </c>
      <c r="F5085" t="s">
        <v>10219</v>
      </c>
      <c r="G5085" t="s">
        <v>2775</v>
      </c>
      <c r="H5085" t="s">
        <v>10219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10210</v>
      </c>
      <c r="C5086" t="s">
        <v>10211</v>
      </c>
      <c r="D5086" t="s">
        <v>2775</v>
      </c>
      <c r="F5086" t="s">
        <v>10220</v>
      </c>
      <c r="G5086" t="s">
        <v>2775</v>
      </c>
      <c r="H5086" t="s">
        <v>10220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10210</v>
      </c>
      <c r="C5087" t="s">
        <v>10211</v>
      </c>
      <c r="D5087" t="s">
        <v>2775</v>
      </c>
      <c r="F5087" t="s">
        <v>10221</v>
      </c>
      <c r="G5087" t="s">
        <v>2775</v>
      </c>
      <c r="H5087" t="s">
        <v>10221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10210</v>
      </c>
      <c r="C5088" t="s">
        <v>10211</v>
      </c>
      <c r="D5088" t="s">
        <v>2775</v>
      </c>
      <c r="F5088" t="s">
        <v>8037</v>
      </c>
      <c r="G5088" t="s">
        <v>2775</v>
      </c>
      <c r="H5088" t="s">
        <v>8037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10210</v>
      </c>
      <c r="C5089" t="s">
        <v>10211</v>
      </c>
      <c r="D5089" t="s">
        <v>2775</v>
      </c>
      <c r="F5089" t="s">
        <v>8040</v>
      </c>
      <c r="G5089" t="s">
        <v>2775</v>
      </c>
      <c r="H5089" t="s">
        <v>8040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10210</v>
      </c>
      <c r="C5090" t="s">
        <v>10211</v>
      </c>
      <c r="D5090" t="s">
        <v>2775</v>
      </c>
      <c r="F5090" t="s">
        <v>10222</v>
      </c>
      <c r="G5090" t="s">
        <v>2775</v>
      </c>
      <c r="H5090" t="s">
        <v>10222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10210</v>
      </c>
      <c r="C5091" t="s">
        <v>10211</v>
      </c>
      <c r="D5091" t="s">
        <v>2775</v>
      </c>
      <c r="F5091" t="s">
        <v>4874</v>
      </c>
      <c r="G5091" t="s">
        <v>2775</v>
      </c>
      <c r="H5091" t="s">
        <v>4874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10210</v>
      </c>
      <c r="C5092" t="s">
        <v>10211</v>
      </c>
      <c r="D5092" t="s">
        <v>2775</v>
      </c>
      <c r="F5092" t="s">
        <v>10195</v>
      </c>
      <c r="G5092" t="s">
        <v>2775</v>
      </c>
      <c r="H5092" t="s">
        <v>10195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10210</v>
      </c>
      <c r="C5093" t="s">
        <v>10211</v>
      </c>
      <c r="D5093" t="s">
        <v>2775</v>
      </c>
      <c r="F5093" t="s">
        <v>10223</v>
      </c>
      <c r="G5093" t="s">
        <v>2775</v>
      </c>
      <c r="H5093" t="s">
        <v>10223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10210</v>
      </c>
      <c r="C5094" t="s">
        <v>10211</v>
      </c>
      <c r="D5094" t="s">
        <v>2775</v>
      </c>
      <c r="F5094" t="s">
        <v>10224</v>
      </c>
      <c r="G5094" t="s">
        <v>2775</v>
      </c>
      <c r="H5094" t="s">
        <v>10224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10210</v>
      </c>
      <c r="C5095" t="s">
        <v>10211</v>
      </c>
      <c r="D5095" t="s">
        <v>2775</v>
      </c>
      <c r="F5095" t="s">
        <v>8063</v>
      </c>
      <c r="G5095" t="s">
        <v>2775</v>
      </c>
      <c r="H5095" t="s">
        <v>8063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10210</v>
      </c>
      <c r="C5096" t="s">
        <v>10211</v>
      </c>
      <c r="D5096" t="s">
        <v>2775</v>
      </c>
      <c r="F5096" t="s">
        <v>8066</v>
      </c>
      <c r="G5096" t="s">
        <v>2775</v>
      </c>
      <c r="H5096" t="s">
        <v>8066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10210</v>
      </c>
      <c r="C5097" t="s">
        <v>10211</v>
      </c>
      <c r="D5097" t="s">
        <v>2775</v>
      </c>
      <c r="F5097" t="s">
        <v>10206</v>
      </c>
      <c r="G5097" t="s">
        <v>2775</v>
      </c>
      <c r="H5097" t="s">
        <v>10206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10210</v>
      </c>
      <c r="C5098" t="s">
        <v>10211</v>
      </c>
      <c r="D5098" t="s">
        <v>2775</v>
      </c>
      <c r="F5098" t="s">
        <v>10225</v>
      </c>
      <c r="G5098" t="s">
        <v>2775</v>
      </c>
      <c r="H5098" t="s">
        <v>10225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10210</v>
      </c>
      <c r="C5099" t="s">
        <v>10211</v>
      </c>
      <c r="D5099" t="s">
        <v>2775</v>
      </c>
      <c r="F5099" t="s">
        <v>8075</v>
      </c>
      <c r="G5099" t="s">
        <v>2775</v>
      </c>
      <c r="H5099" t="s">
        <v>8075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10210</v>
      </c>
      <c r="C5100" t="s">
        <v>10211</v>
      </c>
      <c r="D5100" t="s">
        <v>2775</v>
      </c>
      <c r="F5100" t="s">
        <v>10226</v>
      </c>
      <c r="G5100" t="s">
        <v>2775</v>
      </c>
      <c r="H5100" t="s">
        <v>10226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10227</v>
      </c>
      <c r="D5101" t="s">
        <v>595</v>
      </c>
      <c r="E5101" t="s">
        <v>10228</v>
      </c>
      <c r="F5101" t="s">
        <v>10229</v>
      </c>
      <c r="G5101" t="s">
        <v>595</v>
      </c>
      <c r="H5101" t="s">
        <v>10230</v>
      </c>
      <c r="I5101" t="s">
        <v>733</v>
      </c>
      <c r="J5101">
        <v>3005949484.4447789</v>
      </c>
      <c r="K5101">
        <v>11</v>
      </c>
      <c r="L5101" t="s">
        <v>10231</v>
      </c>
      <c r="M5101" t="s">
        <v>7362</v>
      </c>
    </row>
    <row r="5102" spans="1:13" x14ac:dyDescent="0.4">
      <c r="A5102">
        <v>210002012</v>
      </c>
      <c r="B5102" t="s">
        <v>2447</v>
      </c>
      <c r="C5102" t="s">
        <v>10227</v>
      </c>
      <c r="D5102" t="s">
        <v>2775</v>
      </c>
      <c r="E5102" t="s">
        <v>10232</v>
      </c>
      <c r="F5102" t="s">
        <v>10233</v>
      </c>
      <c r="G5102" t="s">
        <v>2775</v>
      </c>
      <c r="H5102" t="s">
        <v>10233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10227</v>
      </c>
      <c r="D5103" t="s">
        <v>2775</v>
      </c>
      <c r="E5103" t="s">
        <v>10234</v>
      </c>
      <c r="F5103" t="s">
        <v>10235</v>
      </c>
      <c r="G5103" t="s">
        <v>2775</v>
      </c>
      <c r="H5103" t="s">
        <v>10233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10236</v>
      </c>
      <c r="D5104" t="s">
        <v>595</v>
      </c>
      <c r="F5104" t="s">
        <v>10237</v>
      </c>
      <c r="G5104" t="s">
        <v>595</v>
      </c>
      <c r="H5104" t="s">
        <v>10237</v>
      </c>
      <c r="I5104" t="s">
        <v>853</v>
      </c>
      <c r="J5104">
        <v>1907132561.1956699</v>
      </c>
      <c r="K5104">
        <v>9.3000000000000007</v>
      </c>
      <c r="L5104" t="s">
        <v>7709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10236</v>
      </c>
      <c r="D5105" t="s">
        <v>595</v>
      </c>
      <c r="F5105" t="s">
        <v>10238</v>
      </c>
      <c r="G5105" t="s">
        <v>595</v>
      </c>
      <c r="H5105" t="s">
        <v>10238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10236</v>
      </c>
      <c r="D5106" t="s">
        <v>595</v>
      </c>
      <c r="F5106" t="s">
        <v>10239</v>
      </c>
      <c r="G5106" t="s">
        <v>595</v>
      </c>
      <c r="H5106" t="s">
        <v>10239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10236</v>
      </c>
      <c r="D5107" t="s">
        <v>595</v>
      </c>
      <c r="F5107" t="s">
        <v>10240</v>
      </c>
      <c r="G5107" t="s">
        <v>595</v>
      </c>
      <c r="H5107" t="s">
        <v>10240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10236</v>
      </c>
      <c r="D5108" t="s">
        <v>595</v>
      </c>
      <c r="F5108" t="s">
        <v>10241</v>
      </c>
      <c r="G5108" t="s">
        <v>595</v>
      </c>
      <c r="H5108" t="s">
        <v>10241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10236</v>
      </c>
      <c r="D5109" t="s">
        <v>595</v>
      </c>
      <c r="F5109" t="s">
        <v>10242</v>
      </c>
      <c r="G5109" t="s">
        <v>595</v>
      </c>
      <c r="H5109" t="s">
        <v>10242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10236</v>
      </c>
      <c r="D5110" t="s">
        <v>595</v>
      </c>
      <c r="F5110" t="s">
        <v>10243</v>
      </c>
      <c r="G5110" t="s">
        <v>595</v>
      </c>
      <c r="H5110" t="s">
        <v>10243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10236</v>
      </c>
      <c r="D5111" t="s">
        <v>595</v>
      </c>
      <c r="F5111" t="s">
        <v>10244</v>
      </c>
      <c r="G5111" t="s">
        <v>595</v>
      </c>
      <c r="H5111" t="s">
        <v>10244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10236</v>
      </c>
      <c r="D5112" t="s">
        <v>595</v>
      </c>
      <c r="F5112" t="s">
        <v>2823</v>
      </c>
      <c r="G5112" t="s">
        <v>595</v>
      </c>
      <c r="H5112" t="s">
        <v>2823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10236</v>
      </c>
      <c r="D5113" t="s">
        <v>595</v>
      </c>
      <c r="F5113" t="s">
        <v>10245</v>
      </c>
      <c r="G5113" t="s">
        <v>595</v>
      </c>
      <c r="H5113" t="s">
        <v>10245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10236</v>
      </c>
      <c r="D5114" t="s">
        <v>595</v>
      </c>
      <c r="F5114" t="s">
        <v>7236</v>
      </c>
      <c r="G5114" t="s">
        <v>595</v>
      </c>
      <c r="H5114" t="s">
        <v>7236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10236</v>
      </c>
      <c r="D5115" t="s">
        <v>595</v>
      </c>
      <c r="F5115" t="s">
        <v>10246</v>
      </c>
      <c r="G5115" t="s">
        <v>595</v>
      </c>
      <c r="H5115" t="s">
        <v>10247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10236</v>
      </c>
      <c r="D5116" t="s">
        <v>595</v>
      </c>
      <c r="F5116" t="s">
        <v>10248</v>
      </c>
      <c r="G5116" t="s">
        <v>595</v>
      </c>
      <c r="H5116" t="s">
        <v>10248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10236</v>
      </c>
      <c r="D5117" t="s">
        <v>595</v>
      </c>
      <c r="F5117" t="s">
        <v>10249</v>
      </c>
      <c r="G5117" t="s">
        <v>595</v>
      </c>
      <c r="H5117" t="s">
        <v>10249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10236</v>
      </c>
      <c r="D5118" t="s">
        <v>595</v>
      </c>
      <c r="F5118" t="s">
        <v>10250</v>
      </c>
      <c r="G5118" t="s">
        <v>595</v>
      </c>
      <c r="H5118" t="s">
        <v>10250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10236</v>
      </c>
      <c r="D5119" t="s">
        <v>595</v>
      </c>
      <c r="F5119" t="s">
        <v>10251</v>
      </c>
      <c r="G5119" t="s">
        <v>595</v>
      </c>
      <c r="H5119" t="s">
        <v>10251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10236</v>
      </c>
      <c r="D5120" t="s">
        <v>2775</v>
      </c>
      <c r="F5120" t="s">
        <v>10252</v>
      </c>
      <c r="G5120" t="s">
        <v>2775</v>
      </c>
      <c r="H5120" t="s">
        <v>10253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10236</v>
      </c>
      <c r="D5121" t="s">
        <v>2775</v>
      </c>
      <c r="F5121" t="s">
        <v>10254</v>
      </c>
      <c r="G5121" t="s">
        <v>2775</v>
      </c>
      <c r="H5121" t="s">
        <v>10253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10236</v>
      </c>
      <c r="D5122" t="s">
        <v>4433</v>
      </c>
      <c r="F5122" t="s">
        <v>10254</v>
      </c>
      <c r="G5122" t="s">
        <v>4433</v>
      </c>
      <c r="H5122" t="s">
        <v>10254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10255</v>
      </c>
      <c r="D5123" t="s">
        <v>2775</v>
      </c>
      <c r="F5123" t="s">
        <v>10256</v>
      </c>
      <c r="G5123" t="s">
        <v>2775</v>
      </c>
      <c r="H5123" t="s">
        <v>10256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10255</v>
      </c>
      <c r="D5124" t="s">
        <v>2775</v>
      </c>
      <c r="F5124" t="s">
        <v>10257</v>
      </c>
      <c r="G5124" t="s">
        <v>2775</v>
      </c>
      <c r="H5124" t="s">
        <v>10257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10255</v>
      </c>
      <c r="D5125" t="s">
        <v>2775</v>
      </c>
      <c r="F5125" t="s">
        <v>10258</v>
      </c>
      <c r="G5125" t="s">
        <v>2775</v>
      </c>
      <c r="H5125" t="s">
        <v>10258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10255</v>
      </c>
      <c r="D5126" t="s">
        <v>2775</v>
      </c>
      <c r="F5126" t="s">
        <v>10259</v>
      </c>
      <c r="G5126" t="s">
        <v>2775</v>
      </c>
      <c r="H5126" t="s">
        <v>10259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10255</v>
      </c>
      <c r="D5127" t="s">
        <v>2775</v>
      </c>
      <c r="F5127" t="s">
        <v>10260</v>
      </c>
      <c r="G5127" t="s">
        <v>2775</v>
      </c>
      <c r="H5127" t="s">
        <v>10260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10255</v>
      </c>
      <c r="D5128" t="s">
        <v>2775</v>
      </c>
      <c r="F5128" t="s">
        <v>10261</v>
      </c>
      <c r="G5128" t="s">
        <v>2775</v>
      </c>
      <c r="H5128" t="s">
        <v>10261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10255</v>
      </c>
      <c r="D5129" t="s">
        <v>2775</v>
      </c>
      <c r="F5129" t="s">
        <v>10262</v>
      </c>
      <c r="G5129" t="s">
        <v>2775</v>
      </c>
      <c r="H5129" t="s">
        <v>10262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10255</v>
      </c>
      <c r="D5130" t="s">
        <v>2775</v>
      </c>
      <c r="F5130" t="s">
        <v>10208</v>
      </c>
      <c r="G5130" t="s">
        <v>2775</v>
      </c>
      <c r="H5130" t="s">
        <v>10208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10263</v>
      </c>
      <c r="C5131" t="s">
        <v>10264</v>
      </c>
      <c r="D5131" t="s">
        <v>595</v>
      </c>
      <c r="E5131" t="s">
        <v>10265</v>
      </c>
      <c r="F5131" t="s">
        <v>10266</v>
      </c>
      <c r="G5131" t="s">
        <v>595</v>
      </c>
      <c r="H5131" t="s">
        <v>10267</v>
      </c>
      <c r="I5131" t="s">
        <v>598</v>
      </c>
      <c r="J5131">
        <v>14534083802.224001</v>
      </c>
      <c r="K5131">
        <v>12</v>
      </c>
      <c r="L5131" t="s">
        <v>10268</v>
      </c>
      <c r="M5131" t="s">
        <v>10269</v>
      </c>
    </row>
    <row r="5132" spans="1:13" x14ac:dyDescent="0.4">
      <c r="A5132">
        <v>210002141</v>
      </c>
      <c r="B5132" t="s">
        <v>10263</v>
      </c>
      <c r="C5132" t="s">
        <v>10264</v>
      </c>
      <c r="D5132" t="s">
        <v>595</v>
      </c>
      <c r="E5132" t="s">
        <v>10270</v>
      </c>
      <c r="F5132" t="s">
        <v>10271</v>
      </c>
      <c r="G5132" t="s">
        <v>595</v>
      </c>
      <c r="H5132" t="s">
        <v>10267</v>
      </c>
      <c r="I5132" t="s">
        <v>598</v>
      </c>
      <c r="J5132">
        <v>2674399241.6855102</v>
      </c>
      <c r="K5132">
        <v>12</v>
      </c>
      <c r="L5132" t="s">
        <v>10268</v>
      </c>
      <c r="M5132" t="s">
        <v>10269</v>
      </c>
    </row>
    <row r="5133" spans="1:13" x14ac:dyDescent="0.4">
      <c r="A5133">
        <v>210002141</v>
      </c>
      <c r="B5133" t="s">
        <v>10263</v>
      </c>
      <c r="C5133" t="s">
        <v>10264</v>
      </c>
      <c r="D5133" t="s">
        <v>2775</v>
      </c>
      <c r="E5133" t="s">
        <v>10272</v>
      </c>
      <c r="F5133" t="s">
        <v>10273</v>
      </c>
      <c r="G5133" t="s">
        <v>2775</v>
      </c>
      <c r="H5133" t="s">
        <v>10267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10274</v>
      </c>
      <c r="C5134" t="s">
        <v>10275</v>
      </c>
      <c r="D5134" t="s">
        <v>595</v>
      </c>
      <c r="E5134" t="s">
        <v>10276</v>
      </c>
      <c r="F5134" t="s">
        <v>10277</v>
      </c>
      <c r="G5134" t="s">
        <v>595</v>
      </c>
      <c r="H5134" t="s">
        <v>10267</v>
      </c>
      <c r="I5134" t="s">
        <v>598</v>
      </c>
      <c r="J5134">
        <v>14534083802</v>
      </c>
      <c r="K5134">
        <v>12</v>
      </c>
      <c r="L5134" t="s">
        <v>10268</v>
      </c>
      <c r="M5134" t="s">
        <v>10269</v>
      </c>
    </row>
    <row r="5135" spans="1:13" x14ac:dyDescent="0.4">
      <c r="A5135">
        <v>210002142</v>
      </c>
      <c r="B5135" t="s">
        <v>10274</v>
      </c>
      <c r="C5135" t="s">
        <v>10275</v>
      </c>
      <c r="D5135" t="s">
        <v>595</v>
      </c>
      <c r="E5135" t="s">
        <v>10278</v>
      </c>
      <c r="F5135" t="s">
        <v>10279</v>
      </c>
      <c r="G5135" t="s">
        <v>595</v>
      </c>
      <c r="H5135" t="s">
        <v>10267</v>
      </c>
      <c r="I5135" t="s">
        <v>598</v>
      </c>
      <c r="J5135">
        <v>2674399241.64429</v>
      </c>
      <c r="K5135">
        <v>12</v>
      </c>
      <c r="L5135" t="s">
        <v>10268</v>
      </c>
      <c r="M5135" t="s">
        <v>10269</v>
      </c>
    </row>
    <row r="5136" spans="1:13" x14ac:dyDescent="0.4">
      <c r="A5136">
        <v>210002142</v>
      </c>
      <c r="B5136" t="s">
        <v>10274</v>
      </c>
      <c r="C5136" t="s">
        <v>10275</v>
      </c>
      <c r="D5136" t="s">
        <v>2775</v>
      </c>
      <c r="E5136" t="s">
        <v>10280</v>
      </c>
      <c r="F5136" t="s">
        <v>10281</v>
      </c>
      <c r="G5136" t="s">
        <v>2775</v>
      </c>
      <c r="H5136" t="s">
        <v>10267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10282</v>
      </c>
      <c r="D5137" t="s">
        <v>595</v>
      </c>
      <c r="E5137" t="s">
        <v>10283</v>
      </c>
      <c r="F5137" t="s">
        <v>10284</v>
      </c>
      <c r="G5137" t="s">
        <v>595</v>
      </c>
      <c r="H5137" t="s">
        <v>10285</v>
      </c>
      <c r="I5137" t="s">
        <v>733</v>
      </c>
      <c r="J5137">
        <v>15673333186.71632</v>
      </c>
      <c r="K5137">
        <v>7</v>
      </c>
      <c r="L5137" t="s">
        <v>2917</v>
      </c>
      <c r="M5137" t="s">
        <v>10286</v>
      </c>
    </row>
    <row r="5138" spans="1:13" x14ac:dyDescent="0.4">
      <c r="A5138">
        <v>210002205</v>
      </c>
      <c r="B5138" t="s">
        <v>2536</v>
      </c>
      <c r="C5138" t="s">
        <v>10287</v>
      </c>
      <c r="D5138" t="s">
        <v>2775</v>
      </c>
      <c r="F5138" t="s">
        <v>8497</v>
      </c>
      <c r="G5138" t="s">
        <v>2775</v>
      </c>
      <c r="H5138" t="s">
        <v>8497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10287</v>
      </c>
      <c r="D5139" t="s">
        <v>2775</v>
      </c>
      <c r="F5139" t="s">
        <v>10288</v>
      </c>
      <c r="G5139" t="s">
        <v>2775</v>
      </c>
      <c r="H5139" t="s">
        <v>10288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10287</v>
      </c>
      <c r="D5140" t="s">
        <v>2775</v>
      </c>
      <c r="F5140" t="s">
        <v>10289</v>
      </c>
      <c r="G5140" t="s">
        <v>2775</v>
      </c>
      <c r="H5140" t="s">
        <v>10289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10287</v>
      </c>
      <c r="D5141" t="s">
        <v>2775</v>
      </c>
      <c r="F5141" t="s">
        <v>10290</v>
      </c>
      <c r="G5141" t="s">
        <v>2775</v>
      </c>
      <c r="H5141" t="s">
        <v>10290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10287</v>
      </c>
      <c r="D5142" t="s">
        <v>2775</v>
      </c>
      <c r="F5142" t="s">
        <v>10291</v>
      </c>
      <c r="G5142" t="s">
        <v>2775</v>
      </c>
      <c r="H5142" t="s">
        <v>10291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10287</v>
      </c>
      <c r="D5143" t="s">
        <v>2775</v>
      </c>
      <c r="F5143" t="s">
        <v>10292</v>
      </c>
      <c r="G5143" t="s">
        <v>2775</v>
      </c>
      <c r="H5143" t="s">
        <v>10292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10287</v>
      </c>
      <c r="D5144" t="s">
        <v>2775</v>
      </c>
      <c r="F5144" t="s">
        <v>10293</v>
      </c>
      <c r="G5144" t="s">
        <v>2775</v>
      </c>
      <c r="H5144" t="s">
        <v>10293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10287</v>
      </c>
      <c r="D5145" t="s">
        <v>2775</v>
      </c>
      <c r="F5145" t="s">
        <v>10294</v>
      </c>
      <c r="G5145" t="s">
        <v>2775</v>
      </c>
      <c r="H5145" t="s">
        <v>10294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10287</v>
      </c>
      <c r="D5146" t="s">
        <v>2775</v>
      </c>
      <c r="F5146" t="s">
        <v>10295</v>
      </c>
      <c r="G5146" t="s">
        <v>2775</v>
      </c>
      <c r="H5146" t="s">
        <v>10295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10296</v>
      </c>
      <c r="C5147" t="s">
        <v>10297</v>
      </c>
      <c r="D5147" t="s">
        <v>2775</v>
      </c>
      <c r="F5147" t="s">
        <v>10298</v>
      </c>
      <c r="G5147" t="s">
        <v>2775</v>
      </c>
      <c r="H5147" t="s">
        <v>10298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10296</v>
      </c>
      <c r="C5148" t="s">
        <v>10297</v>
      </c>
      <c r="D5148" t="s">
        <v>2775</v>
      </c>
      <c r="F5148" t="s">
        <v>10299</v>
      </c>
      <c r="G5148" t="s">
        <v>2775</v>
      </c>
      <c r="H5148" t="s">
        <v>10299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10296</v>
      </c>
      <c r="C5149" t="s">
        <v>10297</v>
      </c>
      <c r="D5149" t="s">
        <v>2775</v>
      </c>
      <c r="F5149" t="s">
        <v>10300</v>
      </c>
      <c r="G5149" t="s">
        <v>2775</v>
      </c>
      <c r="H5149" t="s">
        <v>10300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10296</v>
      </c>
      <c r="C5150" t="s">
        <v>10297</v>
      </c>
      <c r="D5150" t="s">
        <v>2775</v>
      </c>
      <c r="F5150" t="s">
        <v>10301</v>
      </c>
      <c r="G5150" t="s">
        <v>2775</v>
      </c>
      <c r="H5150" t="s">
        <v>10301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10296</v>
      </c>
      <c r="C5151" t="s">
        <v>10297</v>
      </c>
      <c r="D5151" t="s">
        <v>2775</v>
      </c>
      <c r="F5151" t="s">
        <v>10302</v>
      </c>
      <c r="G5151" t="s">
        <v>2775</v>
      </c>
      <c r="H5151" t="s">
        <v>10302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10296</v>
      </c>
      <c r="C5152" t="s">
        <v>10297</v>
      </c>
      <c r="D5152" t="s">
        <v>2775</v>
      </c>
      <c r="F5152" t="s">
        <v>10303</v>
      </c>
      <c r="G5152" t="s">
        <v>2775</v>
      </c>
      <c r="H5152" t="s">
        <v>10303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10296</v>
      </c>
      <c r="C5153" t="s">
        <v>10297</v>
      </c>
      <c r="D5153" t="s">
        <v>2775</v>
      </c>
      <c r="F5153" t="s">
        <v>10304</v>
      </c>
      <c r="G5153" t="s">
        <v>2775</v>
      </c>
      <c r="H5153" t="s">
        <v>10304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10296</v>
      </c>
      <c r="C5154" t="s">
        <v>10297</v>
      </c>
      <c r="D5154" t="s">
        <v>2775</v>
      </c>
      <c r="F5154" t="s">
        <v>10305</v>
      </c>
      <c r="G5154" t="s">
        <v>2775</v>
      </c>
      <c r="H5154" t="s">
        <v>10305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10296</v>
      </c>
      <c r="C5155" t="s">
        <v>10297</v>
      </c>
      <c r="D5155" t="s">
        <v>2775</v>
      </c>
      <c r="F5155" t="s">
        <v>10306</v>
      </c>
      <c r="G5155" t="s">
        <v>2775</v>
      </c>
      <c r="H5155" t="s">
        <v>10306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10296</v>
      </c>
      <c r="C5156" t="s">
        <v>10297</v>
      </c>
      <c r="D5156" t="s">
        <v>2775</v>
      </c>
      <c r="F5156" t="s">
        <v>10307</v>
      </c>
      <c r="G5156" t="s">
        <v>2775</v>
      </c>
      <c r="H5156" t="s">
        <v>10307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10296</v>
      </c>
      <c r="C5157" t="s">
        <v>10297</v>
      </c>
      <c r="D5157" t="s">
        <v>2775</v>
      </c>
      <c r="F5157" t="s">
        <v>10308</v>
      </c>
      <c r="G5157" t="s">
        <v>2775</v>
      </c>
      <c r="H5157" t="s">
        <v>10308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10309</v>
      </c>
      <c r="D5158" t="s">
        <v>2775</v>
      </c>
      <c r="F5158" t="s">
        <v>10310</v>
      </c>
      <c r="G5158" t="s">
        <v>2775</v>
      </c>
      <c r="H5158" t="s">
        <v>10310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10309</v>
      </c>
      <c r="D5159" t="s">
        <v>2775</v>
      </c>
      <c r="F5159" t="s">
        <v>8590</v>
      </c>
      <c r="G5159" t="s">
        <v>2775</v>
      </c>
      <c r="H5159" t="s">
        <v>8590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10309</v>
      </c>
      <c r="D5160" t="s">
        <v>2775</v>
      </c>
      <c r="F5160" t="s">
        <v>10311</v>
      </c>
      <c r="G5160" t="s">
        <v>2775</v>
      </c>
      <c r="H5160" t="s">
        <v>10311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10309</v>
      </c>
      <c r="D5161" t="s">
        <v>2775</v>
      </c>
      <c r="F5161" t="s">
        <v>10312</v>
      </c>
      <c r="G5161" t="s">
        <v>2775</v>
      </c>
      <c r="H5161" t="s">
        <v>10312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10309</v>
      </c>
      <c r="D5162" t="s">
        <v>2775</v>
      </c>
      <c r="F5162" t="s">
        <v>10313</v>
      </c>
      <c r="G5162" t="s">
        <v>2775</v>
      </c>
      <c r="H5162" t="s">
        <v>10313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10309</v>
      </c>
      <c r="D5163" t="s">
        <v>2775</v>
      </c>
      <c r="F5163" t="s">
        <v>10314</v>
      </c>
      <c r="G5163" t="s">
        <v>2775</v>
      </c>
      <c r="H5163" t="s">
        <v>10314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10309</v>
      </c>
      <c r="D5164" t="s">
        <v>2775</v>
      </c>
      <c r="F5164" t="s">
        <v>10315</v>
      </c>
      <c r="G5164" t="s">
        <v>2775</v>
      </c>
      <c r="H5164" t="s">
        <v>10315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10309</v>
      </c>
      <c r="D5165" t="s">
        <v>2775</v>
      </c>
      <c r="F5165" t="s">
        <v>10316</v>
      </c>
      <c r="G5165" t="s">
        <v>2775</v>
      </c>
      <c r="H5165" t="s">
        <v>10316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10309</v>
      </c>
      <c r="D5166" t="s">
        <v>2775</v>
      </c>
      <c r="F5166" t="s">
        <v>10317</v>
      </c>
      <c r="G5166" t="s">
        <v>2775</v>
      </c>
      <c r="H5166" t="s">
        <v>10317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10309</v>
      </c>
      <c r="D5167" t="s">
        <v>2775</v>
      </c>
      <c r="F5167" t="s">
        <v>10318</v>
      </c>
      <c r="G5167" t="s">
        <v>2775</v>
      </c>
      <c r="H5167" t="s">
        <v>10318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10309</v>
      </c>
      <c r="D5168" t="s">
        <v>2775</v>
      </c>
      <c r="F5168" t="s">
        <v>10319</v>
      </c>
      <c r="G5168" t="s">
        <v>2775</v>
      </c>
      <c r="H5168" t="s">
        <v>10319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10309</v>
      </c>
      <c r="D5169" t="s">
        <v>2775</v>
      </c>
      <c r="F5169" t="s">
        <v>8610</v>
      </c>
      <c r="G5169" t="s">
        <v>2775</v>
      </c>
      <c r="H5169" t="s">
        <v>8610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10320</v>
      </c>
      <c r="D5170" t="s">
        <v>595</v>
      </c>
      <c r="E5170" t="s">
        <v>10321</v>
      </c>
      <c r="F5170" t="s">
        <v>10322</v>
      </c>
      <c r="G5170" t="s">
        <v>595</v>
      </c>
      <c r="H5170" t="s">
        <v>10323</v>
      </c>
      <c r="I5170" t="s">
        <v>598</v>
      </c>
      <c r="J5170">
        <v>1286991722.9238701</v>
      </c>
      <c r="K5170">
        <v>12</v>
      </c>
      <c r="L5170" t="s">
        <v>10324</v>
      </c>
      <c r="M5170" t="s">
        <v>10325</v>
      </c>
    </row>
    <row r="5171" spans="1:13" x14ac:dyDescent="0.4">
      <c r="A5171">
        <v>210002209</v>
      </c>
      <c r="B5171" t="s">
        <v>2531</v>
      </c>
      <c r="C5171" t="s">
        <v>10320</v>
      </c>
      <c r="D5171" t="s">
        <v>2775</v>
      </c>
      <c r="E5171" t="s">
        <v>10326</v>
      </c>
      <c r="F5171" t="s">
        <v>10327</v>
      </c>
      <c r="G5171" t="s">
        <v>2775</v>
      </c>
      <c r="H5171" t="s">
        <v>10323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2026-04-30T04:33:56Z</dcterms:modified>
</cp:coreProperties>
</file>