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5360" windowHeight="787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M29" i="1" l="1"/>
  <c r="J13" i="1" l="1"/>
  <c r="I13" i="1"/>
  <c r="K13" i="1" s="1"/>
  <c r="L13" i="1" l="1"/>
  <c r="M13" i="1" s="1"/>
  <c r="N13" i="1" s="1"/>
</calcChain>
</file>

<file path=xl/sharedStrings.xml><?xml version="1.0" encoding="utf-8"?>
<sst xmlns="http://schemas.openxmlformats.org/spreadsheetml/2006/main" count="32" uniqueCount="32">
  <si>
    <t>数量</t>
  </si>
  <si>
    <t>类型</t>
  </si>
  <si>
    <t>桥碳</t>
  </si>
  <si>
    <t>周碳</t>
  </si>
  <si>
    <r>
      <rPr>
        <sz val="11"/>
        <color theme="1"/>
        <rFont val="宋体"/>
        <charset val="134"/>
      </rPr>
      <t>X</t>
    </r>
    <r>
      <rPr>
        <sz val="8"/>
        <color theme="1"/>
        <rFont val="宋体"/>
        <charset val="134"/>
      </rPr>
      <t>BP</t>
    </r>
  </si>
  <si>
    <t>1环</t>
  </si>
  <si>
    <t>2环</t>
  </si>
  <si>
    <t>3环</t>
  </si>
  <si>
    <t>4环</t>
  </si>
  <si>
    <t>5环</t>
  </si>
  <si>
    <t>芳碳</t>
    <phoneticPr fontId="3" type="noConversion"/>
  </si>
  <si>
    <t>脂肪碳</t>
    <phoneticPr fontId="3" type="noConversion"/>
  </si>
  <si>
    <t>C-daf</t>
  </si>
  <si>
    <t>H-daf</t>
  </si>
  <si>
    <t>N-daf</t>
  </si>
  <si>
    <t>S-daf</t>
  </si>
  <si>
    <t>O数量</t>
    <phoneticPr fontId="3" type="noConversion"/>
  </si>
  <si>
    <t>羰基</t>
    <phoneticPr fontId="3" type="noConversion"/>
  </si>
  <si>
    <t>酚</t>
    <phoneticPr fontId="3" type="noConversion"/>
  </si>
  <si>
    <t>总碳C</t>
    <phoneticPr fontId="3" type="noConversion"/>
  </si>
  <si>
    <t>fa'=0.66507</t>
    <phoneticPr fontId="3" type="noConversion"/>
  </si>
  <si>
    <t>C/O=</t>
    <phoneticPr fontId="3" type="noConversion"/>
  </si>
  <si>
    <t>C=195</t>
    <phoneticPr fontId="3" type="noConversion"/>
  </si>
  <si>
    <t>O=5</t>
    <phoneticPr fontId="3" type="noConversion"/>
  </si>
  <si>
    <t>O-daf</t>
    <phoneticPr fontId="3" type="noConversion"/>
  </si>
  <si>
    <t>分子式</t>
    <phoneticPr fontId="3" type="noConversion"/>
  </si>
  <si>
    <t>提取率</t>
    <phoneticPr fontId="3" type="noConversion"/>
  </si>
  <si>
    <t>五元氮(吡咯)</t>
    <phoneticPr fontId="3" type="noConversion"/>
  </si>
  <si>
    <t>六元氮(吡啶)</t>
    <phoneticPr fontId="3" type="noConversion"/>
  </si>
  <si>
    <t>1、题目：东曲2号煤大分子结构模型及热反应性研究</t>
  </si>
  <si>
    <t>2、炼焦煤的多尺度结构特征及其与热解反应性之间关系的实验与分子模拟，NSFC-山西煤基低碳联合基金（U1510102）</t>
    <phoneticPr fontId="3" type="noConversion"/>
  </si>
  <si>
    <t>C174H106O5N2</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</si>
</sst>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7" x14ac:knownFonts="1">
    <font>
      <sz val="11"/>
      <color theme="1"/>
      <name val="宋体"/>
      <charset val="134"/>
      <scheme val="minor"/>
    </font>
    <font>
      <sz val="11"/>
      <color theme="1"/>
      <name val="宋体"/>
      <charset val="134"/>
    </font>
    <font>
      <sz val="8"/>
      <color theme="1"/>
      <name val="宋体"/>
      <charset val="134"/>
    </font>
    <font>
      <sz val="9"/>
      <name val="宋体"/>
      <charset val="134"/>
      <scheme val="minor"/>
    </font>
    <font>
      <sz val="11"/>
      <color theme="1"/>
      <name val="宋体"/>
      <family val="2"/>
      <scheme val="minor"/>
    </font>
    <font>
      <sz val="11"/>
      <color theme="1"/>
      <name val="宋体"/>
      <family val="3"/>
      <charset val="134"/>
      <scheme val="minor"/>
    </font>
    <font>
      <sz val="10.5"/>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4" fillId="0" borderId="0"/>
  </cellStyleXfs>
  <cellXfs count="9">
    <xf numFmtId="0" fontId="0" fillId="0" borderId="0" xfId="0">
      <alignment vertical="center"/>
    </xf>
    <xf numFmtId="0" fontId="0" fillId="0" borderId="0" xfId="0" applyFill="1" applyAlignment="1">
      <alignment vertical="center"/>
    </xf>
    <xf numFmtId="0" fontId="0" fillId="0" borderId="0" xfId="0" applyFont="1" applyFill="1" applyAlignment="1">
      <alignment vertical="center"/>
    </xf>
    <xf numFmtId="0" fontId="5" fillId="0" borderId="0" xfId="0" applyFont="1">
      <alignment vertical="center"/>
    </xf>
    <xf numFmtId="0" fontId="5" fillId="0" borderId="0" xfId="0" applyFont="1" applyFill="1" applyAlignment="1">
      <alignment vertical="center"/>
    </xf>
    <xf numFmtId="176" fontId="0" fillId="0" borderId="0" xfId="0" applyNumberFormat="1" applyAlignment="1">
      <alignment horizontal="left" vertical="center"/>
    </xf>
    <xf numFmtId="0" fontId="6" fillId="0" borderId="0" xfId="1" applyFont="1" applyAlignment="1">
      <alignment horizontal="center" vertical="center" wrapText="1"/>
    </xf>
    <xf numFmtId="0" fontId="0" fillId="0" borderId="0" xfId="0" applyFill="1" applyAlignment="1">
      <alignment horizontal="right" vertical="center"/>
    </xf>
    <xf numFmtId="10" fontId="0" fillId="0" borderId="0" xfId="0" applyNumberFormat="1">
      <alignment vertical="center"/>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T37"/>
  <sheetViews>
    <sheetView tabSelected="1" topLeftCell="C1" workbookViewId="0">
      <selection activeCell="M42" sqref="M42"/>
    </sheetView>
  </sheetViews>
  <sheetFormatPr defaultRowHeight="13.5" x14ac:dyDescent="0.15"/>
  <cols>
    <col min="6" max="6" width="11.75" customWidth="1"/>
    <col min="8" max="8" width="13.75" customWidth="1"/>
    <col min="15" max="15" width="11.25" customWidth="1"/>
    <col min="16" max="16" width="10.875" bestFit="1" customWidth="1"/>
  </cols>
  <sheetData>
    <row r="5" spans="6:17" x14ac:dyDescent="0.15">
      <c r="F5" s="3" t="s">
        <v>20</v>
      </c>
      <c r="G5" s="1" t="s">
        <v>0</v>
      </c>
      <c r="H5" s="1" t="s">
        <v>1</v>
      </c>
      <c r="I5" s="1" t="s">
        <v>2</v>
      </c>
      <c r="J5" s="1" t="s">
        <v>3</v>
      </c>
      <c r="K5" s="2" t="s">
        <v>4</v>
      </c>
      <c r="L5" s="1" t="s">
        <v>10</v>
      </c>
      <c r="M5" s="1" t="s">
        <v>19</v>
      </c>
      <c r="N5" s="1" t="s">
        <v>11</v>
      </c>
      <c r="O5" s="4" t="s">
        <v>16</v>
      </c>
      <c r="P5" s="4" t="s">
        <v>17</v>
      </c>
      <c r="Q5" s="4" t="s">
        <v>18</v>
      </c>
    </row>
    <row r="6" spans="6:17" x14ac:dyDescent="0.15">
      <c r="F6">
        <v>0.67</v>
      </c>
      <c r="G6" s="7">
        <v>1</v>
      </c>
      <c r="H6" s="1" t="s">
        <v>27</v>
      </c>
      <c r="I6" s="1">
        <v>0</v>
      </c>
      <c r="J6" s="1">
        <v>4</v>
      </c>
      <c r="K6" s="1"/>
      <c r="L6" s="1"/>
    </row>
    <row r="7" spans="6:17" x14ac:dyDescent="0.15">
      <c r="G7" s="7">
        <v>1</v>
      </c>
      <c r="H7" s="1" t="s">
        <v>28</v>
      </c>
      <c r="I7" s="1">
        <v>0</v>
      </c>
      <c r="J7" s="1">
        <v>5</v>
      </c>
      <c r="K7" s="1"/>
      <c r="L7" s="1"/>
    </row>
    <row r="8" spans="6:17" x14ac:dyDescent="0.15">
      <c r="G8" s="7">
        <v>1</v>
      </c>
      <c r="H8" s="1" t="s">
        <v>5</v>
      </c>
      <c r="I8" s="1">
        <v>0</v>
      </c>
      <c r="J8" s="1">
        <v>6</v>
      </c>
      <c r="K8" s="1"/>
      <c r="L8" s="1"/>
    </row>
    <row r="9" spans="6:17" x14ac:dyDescent="0.15">
      <c r="G9" s="7">
        <v>2</v>
      </c>
      <c r="H9" s="1" t="s">
        <v>6</v>
      </c>
      <c r="I9" s="1">
        <v>2</v>
      </c>
      <c r="J9" s="1">
        <v>8</v>
      </c>
      <c r="K9" s="1"/>
      <c r="L9" s="1"/>
    </row>
    <row r="10" spans="6:17" x14ac:dyDescent="0.15">
      <c r="G10" s="7">
        <v>2</v>
      </c>
      <c r="H10" s="1" t="s">
        <v>7</v>
      </c>
      <c r="I10" s="1">
        <v>4</v>
      </c>
      <c r="J10" s="1">
        <v>10</v>
      </c>
      <c r="K10" s="1"/>
      <c r="L10" s="1"/>
    </row>
    <row r="11" spans="6:17" x14ac:dyDescent="0.15">
      <c r="G11" s="7">
        <v>3</v>
      </c>
      <c r="H11" s="1" t="s">
        <v>8</v>
      </c>
      <c r="I11" s="1">
        <v>6</v>
      </c>
      <c r="J11" s="1">
        <v>12</v>
      </c>
      <c r="K11" s="1"/>
      <c r="L11" s="1"/>
    </row>
    <row r="12" spans="6:17" x14ac:dyDescent="0.15">
      <c r="G12">
        <v>0</v>
      </c>
      <c r="H12" t="s">
        <v>9</v>
      </c>
      <c r="I12">
        <v>8</v>
      </c>
      <c r="J12">
        <v>14</v>
      </c>
      <c r="K12" s="1"/>
      <c r="L12" s="1"/>
    </row>
    <row r="13" spans="6:17" x14ac:dyDescent="0.15">
      <c r="G13" s="1"/>
      <c r="I13" s="1">
        <f>G9*I9+G10*I10+G11*I11+G12*I12</f>
        <v>30</v>
      </c>
      <c r="J13" s="1">
        <f>G6*J6+G7*J7+G8*J8+G9*J9+G10*J10+G11*J11+G12*J12</f>
        <v>87</v>
      </c>
      <c r="K13" s="1">
        <f>I13/J13</f>
        <v>0.34482758620689657</v>
      </c>
      <c r="L13" s="1">
        <f>I13+J13</f>
        <v>117</v>
      </c>
      <c r="M13">
        <f>INT(L13/F6)</f>
        <v>174</v>
      </c>
      <c r="N13">
        <f>M13-L13</f>
        <v>57</v>
      </c>
      <c r="O13">
        <v>5</v>
      </c>
      <c r="P13">
        <v>1</v>
      </c>
      <c r="Q13">
        <v>4</v>
      </c>
    </row>
    <row r="14" spans="6:17" x14ac:dyDescent="0.15">
      <c r="K14" s="5">
        <v>0.35</v>
      </c>
    </row>
    <row r="20" spans="5:20" x14ac:dyDescent="0.15">
      <c r="E20" t="s">
        <v>29</v>
      </c>
    </row>
    <row r="21" spans="5:20" x14ac:dyDescent="0.15">
      <c r="E21" t="s">
        <v>30</v>
      </c>
    </row>
    <row r="25" spans="5:20" x14ac:dyDescent="0.15">
      <c r="P25" t="s">
        <v>12</v>
      </c>
      <c r="Q25" t="s">
        <v>13</v>
      </c>
      <c r="R25" t="s">
        <v>24</v>
      </c>
      <c r="S25" t="s">
        <v>14</v>
      </c>
      <c r="T25" t="s">
        <v>15</v>
      </c>
    </row>
    <row r="26" spans="5:20" x14ac:dyDescent="0.15">
      <c r="P26">
        <v>90.31</v>
      </c>
      <c r="Q26" s="6">
        <v>4.66</v>
      </c>
      <c r="R26" s="6">
        <v>2.91</v>
      </c>
      <c r="S26" s="6">
        <v>1.56</v>
      </c>
      <c r="T26" s="6">
        <v>0.56000000000000005</v>
      </c>
    </row>
    <row r="28" spans="5:20" x14ac:dyDescent="0.15">
      <c r="Q28" t="s">
        <v>25</v>
      </c>
      <c r="R28" t="s">
        <v>31</v>
      </c>
    </row>
    <row r="29" spans="5:20" x14ac:dyDescent="0.15">
      <c r="L29" t="s">
        <v>21</v>
      </c>
      <c r="M29">
        <f>(90.31/12)/(2.91/16)</f>
        <v>41.379152348224515</v>
      </c>
    </row>
    <row r="30" spans="5:20" x14ac:dyDescent="0.15">
      <c r="L30" t="s">
        <v>22</v>
      </c>
    </row>
    <row r="31" spans="5:20" x14ac:dyDescent="0.15">
      <c r="L31" t="s">
        <v>23</v>
      </c>
    </row>
    <row r="37" spans="7:8" x14ac:dyDescent="0.15">
      <c r="G37" t="s">
        <v>26</v>
      </c>
      <c r="H37" s="8">
        <v>0.20530000000000001</v>
      </c>
    </row>
  </sheetData>
  <phoneticPr fontId="3" type="noConversion"/>
  <pageMargins left="0.75" right="0.75" top="1" bottom="1" header="0.51180555555555596" footer="0.51180555555555596"/>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3" type="noConversion"/>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3"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dreamsummit</cp:lastModifiedBy>
  <dcterms:created xsi:type="dcterms:W3CDTF">2017-09-09T09:45:00Z</dcterms:created>
  <dcterms:modified xsi:type="dcterms:W3CDTF">2018-10-30T12:53:48Z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